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C:\Users\sj7wv\Dropbox\IRAN LCL SCH\"/>
    </mc:Choice>
  </mc:AlternateContent>
  <xr:revisionPtr revIDLastSave="0" documentId="13_ncr:1_{BC978193-9913-4861-BD68-9A5640364C49}" xr6:coauthVersionLast="47" xr6:coauthVersionMax="47" xr10:uidLastSave="{00000000-0000-0000-0000-000000000000}"/>
  <bookViews>
    <workbookView xWindow="525" yWindow="795" windowWidth="19380" windowHeight="14325" tabRatio="702" firstSheet="15" activeTab="21" xr2:uid="{00000000-000D-0000-FFFF-FFFF00000000}"/>
  </bookViews>
  <sheets>
    <sheet name="COVER" sheetId="43709" r:id="rId1"/>
    <sheet name="2022　4月" sheetId="43749" r:id="rId2"/>
    <sheet name="Sheet3" sheetId="43761" r:id="rId3"/>
    <sheet name="Sheet4" sheetId="43762" r:id="rId4"/>
    <sheet name="Sheet5" sheetId="43763" r:id="rId5"/>
    <sheet name="Sheet6" sheetId="43764" r:id="rId6"/>
    <sheet name="Sheet7" sheetId="43765" r:id="rId7"/>
    <sheet name="Sheet8" sheetId="43766" r:id="rId8"/>
    <sheet name="Sheet9" sheetId="43767" r:id="rId9"/>
    <sheet name="2022　5月" sheetId="43750" r:id="rId10"/>
    <sheet name="2022　6月" sheetId="43751" r:id="rId11"/>
    <sheet name="2022　7月" sheetId="43752" r:id="rId12"/>
    <sheet name="2022　8月" sheetId="43753" r:id="rId13"/>
    <sheet name="2022　９月" sheetId="43754" r:id="rId14"/>
    <sheet name="2022　10月" sheetId="43755" r:id="rId15"/>
    <sheet name="2022　11月" sheetId="43756" r:id="rId16"/>
    <sheet name="2022　12月" sheetId="43757" r:id="rId17"/>
    <sheet name="2023 1月" sheetId="43758" r:id="rId18"/>
    <sheet name="2023 2月" sheetId="43759" r:id="rId19"/>
    <sheet name="2023 3月" sheetId="43760" r:id="rId20"/>
    <sheet name="2023 4月" sheetId="43768" r:id="rId21"/>
    <sheet name="2023 5月" sheetId="43769" r:id="rId22"/>
    <sheet name="Sheet1" sheetId="43734" r:id="rId23"/>
    <sheet name="Sheet2" sheetId="43735" r:id="rId24"/>
  </sheets>
  <definedNames>
    <definedName name="_xlnm.Print_Area" localSheetId="14">'2022　10月'!$A$1:$J$39</definedName>
    <definedName name="_xlnm.Print_Area" localSheetId="15">'2022　11月'!$A$1:$J$39</definedName>
    <definedName name="_xlnm.Print_Area" localSheetId="16">'2022　12月'!$A$1:$J$39</definedName>
    <definedName name="_xlnm.Print_Area" localSheetId="1">'2022　4月'!$A$1:$J$40</definedName>
    <definedName name="_xlnm.Print_Area" localSheetId="9">'2022　5月'!$A$1:$J$40</definedName>
    <definedName name="_xlnm.Print_Area" localSheetId="10">'2022　6月'!$A$1:$J$40</definedName>
    <definedName name="_xlnm.Print_Area" localSheetId="11">'2022　7月'!$A$1:$J$40</definedName>
    <definedName name="_xlnm.Print_Area" localSheetId="12">'2022　8月'!$A$1:$J$39</definedName>
    <definedName name="_xlnm.Print_Area" localSheetId="13">'2022　９月'!$A$1:$J$39</definedName>
    <definedName name="_xlnm.Print_Area" localSheetId="17">'2023 1月'!$A$1:$J$39</definedName>
    <definedName name="_xlnm.Print_Area" localSheetId="18">'2023 2月'!$A$1:$J$39</definedName>
    <definedName name="_xlnm.Print_Area" localSheetId="19">'2023 3月'!$A$1:$J$40</definedName>
    <definedName name="_xlnm.Print_Area" localSheetId="20">'2023 4月'!$A$1:$J$40</definedName>
    <definedName name="_xlnm.Print_Area" localSheetId="21">'2023 5月'!$A$1:$J$40</definedName>
    <definedName name="_xlnm.Print_Area" localSheetId="0">COVER!$A$1:$P$63</definedName>
  </definedNames>
  <calcPr calcId="191029"/>
</workbook>
</file>

<file path=xl/calcChain.xml><?xml version="1.0" encoding="utf-8"?>
<calcChain xmlns="http://schemas.openxmlformats.org/spreadsheetml/2006/main">
  <c r="J25" i="43769" l="1"/>
  <c r="I25" i="43769"/>
  <c r="J24" i="43769"/>
  <c r="I24" i="43769"/>
  <c r="I23" i="43769"/>
  <c r="J23" i="43769" s="1"/>
  <c r="I22" i="43769"/>
  <c r="J22" i="43769" s="1"/>
  <c r="I21" i="43769"/>
  <c r="J21" i="43769" s="1"/>
  <c r="I20" i="43769"/>
  <c r="J20" i="43769" s="1"/>
  <c r="I19" i="43769"/>
  <c r="J19" i="43769" s="1"/>
  <c r="I18" i="43769"/>
  <c r="J18" i="43769" s="1"/>
  <c r="I17" i="43769"/>
  <c r="J17" i="43769" s="1"/>
  <c r="I16" i="43769"/>
  <c r="J16" i="43769" s="1"/>
  <c r="I15" i="43769"/>
  <c r="J15" i="43769" s="1"/>
  <c r="I12" i="43769"/>
  <c r="J12" i="43769" s="1"/>
  <c r="J11" i="43769"/>
  <c r="I11" i="43769"/>
  <c r="J24" i="43768"/>
  <c r="I24" i="43768"/>
  <c r="I23" i="43768"/>
  <c r="J23" i="43768" s="1"/>
  <c r="I22" i="43768"/>
  <c r="J22" i="43768" s="1"/>
  <c r="I21" i="43768"/>
  <c r="J21" i="43768" s="1"/>
  <c r="J20" i="43768"/>
  <c r="I20" i="43768"/>
  <c r="I19" i="43768"/>
  <c r="J19" i="43768" s="1"/>
  <c r="I18" i="43768"/>
  <c r="J18" i="43768" s="1"/>
  <c r="I17" i="43768"/>
  <c r="J17" i="43768" s="1"/>
  <c r="J16" i="43768"/>
  <c r="I16" i="43768"/>
  <c r="I15" i="43768"/>
  <c r="J15" i="43768" s="1"/>
  <c r="I14" i="43768"/>
  <c r="J14" i="43768" s="1"/>
  <c r="I13" i="43768"/>
  <c r="J13" i="43768" s="1"/>
  <c r="I12" i="43768"/>
  <c r="J12" i="43768" s="1"/>
  <c r="I11" i="43768"/>
  <c r="J11" i="43768" s="1"/>
  <c r="I25" i="43760"/>
  <c r="J25" i="43760" s="1"/>
  <c r="I24" i="43760"/>
  <c r="J24" i="43760"/>
  <c r="I23" i="43760"/>
  <c r="J23" i="43760"/>
  <c r="I22" i="43760"/>
  <c r="J22" i="43760" s="1"/>
  <c r="I21" i="43760"/>
  <c r="J21" i="43760" s="1"/>
  <c r="I20" i="43760"/>
  <c r="J20" i="43760" s="1"/>
  <c r="I19" i="43760"/>
  <c r="J19" i="43760" s="1"/>
  <c r="I18" i="43760"/>
  <c r="J18" i="43760" s="1"/>
  <c r="I17" i="43760"/>
  <c r="J17" i="43760" s="1"/>
  <c r="I16" i="43760"/>
  <c r="J16" i="43760" s="1"/>
  <c r="J15" i="43760"/>
  <c r="I15" i="43760"/>
  <c r="I14" i="43760"/>
  <c r="J14" i="43760" s="1"/>
  <c r="I13" i="43760"/>
  <c r="J13" i="43760" s="1"/>
  <c r="I12" i="43760"/>
  <c r="J12" i="43760" s="1"/>
  <c r="I11" i="43760"/>
  <c r="J11" i="43760" s="1"/>
  <c r="I22" i="43759"/>
  <c r="J22" i="43759" s="1"/>
  <c r="I21" i="43759"/>
  <c r="J21" i="43759" s="1"/>
  <c r="I20" i="43759"/>
  <c r="J20" i="43759" s="1"/>
  <c r="I19" i="43759"/>
  <c r="J19" i="43759" s="1"/>
  <c r="I18" i="43759"/>
  <c r="J18" i="43759" s="1"/>
  <c r="I17" i="43759"/>
  <c r="J17" i="43759" s="1"/>
  <c r="I16" i="43759"/>
  <c r="J16" i="43759" s="1"/>
  <c r="I15" i="43759"/>
  <c r="J15" i="43759" s="1"/>
  <c r="I14" i="43759"/>
  <c r="J14" i="43759" s="1"/>
  <c r="I13" i="43759"/>
  <c r="J13" i="43759" s="1"/>
  <c r="I12" i="43759"/>
  <c r="J12" i="43759" s="1"/>
  <c r="I11" i="43759"/>
  <c r="J11" i="43759" s="1"/>
  <c r="I22" i="43758"/>
  <c r="J22" i="43758" s="1"/>
  <c r="I21" i="43758"/>
  <c r="J21" i="43758" s="1"/>
  <c r="I20" i="43758"/>
  <c r="J20" i="43758" s="1"/>
  <c r="I19" i="43758"/>
  <c r="J19" i="43758" s="1"/>
  <c r="I18" i="43758"/>
  <c r="J18" i="43758" s="1"/>
  <c r="I17" i="43758"/>
  <c r="J17" i="43758" s="1"/>
  <c r="I16" i="43758"/>
  <c r="J16" i="43758" s="1"/>
  <c r="I15" i="43758"/>
  <c r="J15" i="43758" s="1"/>
  <c r="I14" i="43758"/>
  <c r="J14" i="43758" s="1"/>
  <c r="I13" i="43758"/>
  <c r="J13" i="43758" s="1"/>
  <c r="I12" i="43758"/>
  <c r="J12" i="43758" s="1"/>
  <c r="I11" i="43758"/>
  <c r="J11" i="43758" s="1"/>
  <c r="I22" i="43757"/>
  <c r="J22" i="43757" s="1"/>
  <c r="I21" i="43757"/>
  <c r="J21" i="43757" s="1"/>
  <c r="I20" i="43757"/>
  <c r="J20" i="43757" s="1"/>
  <c r="I19" i="43757"/>
  <c r="J19" i="43757" s="1"/>
  <c r="I18" i="43757"/>
  <c r="J18" i="43757" s="1"/>
  <c r="I17" i="43757"/>
  <c r="J17" i="43757" s="1"/>
  <c r="I16" i="43757"/>
  <c r="J16" i="43757" s="1"/>
  <c r="I15" i="43757"/>
  <c r="J15" i="43757" s="1"/>
  <c r="I14" i="43757"/>
  <c r="J14" i="43757" s="1"/>
  <c r="I13" i="43757"/>
  <c r="J13" i="43757" s="1"/>
  <c r="I12" i="43757"/>
  <c r="J12" i="43757" s="1"/>
  <c r="I11" i="43757"/>
  <c r="J11" i="43757" s="1"/>
  <c r="I23" i="43756"/>
  <c r="J23" i="43756" s="1"/>
  <c r="I22" i="43756"/>
  <c r="J22" i="43756" s="1"/>
  <c r="I21" i="43756"/>
  <c r="J21" i="43756" s="1"/>
  <c r="I20" i="43756"/>
  <c r="J20" i="43756" s="1"/>
  <c r="I19" i="43756"/>
  <c r="J19" i="43756" s="1"/>
  <c r="J18" i="43756"/>
  <c r="I18" i="43756"/>
  <c r="I17" i="43756"/>
  <c r="J17" i="43756" s="1"/>
  <c r="I16" i="43756"/>
  <c r="J16" i="43756" s="1"/>
  <c r="I15" i="43756"/>
  <c r="J15" i="43756" s="1"/>
  <c r="I14" i="43756"/>
  <c r="J14" i="43756" s="1"/>
  <c r="I13" i="43756"/>
  <c r="J13" i="43756" s="1"/>
  <c r="I12" i="43756"/>
  <c r="J12" i="43756" s="1"/>
  <c r="I11" i="43756"/>
  <c r="J11" i="43756" s="1"/>
  <c r="J23" i="43755"/>
  <c r="J24" i="43755"/>
  <c r="I23" i="43755"/>
  <c r="I24" i="43755"/>
  <c r="I22" i="43755"/>
  <c r="J22" i="43755" s="1"/>
  <c r="J21" i="43755"/>
  <c r="I21" i="43755"/>
  <c r="I20" i="43755"/>
  <c r="J20" i="43755" s="1"/>
  <c r="I19" i="43755"/>
  <c r="J19" i="43755" s="1"/>
  <c r="I18" i="43755"/>
  <c r="J18" i="43755" s="1"/>
  <c r="I17" i="43755"/>
  <c r="J17" i="43755" s="1"/>
  <c r="I16" i="43755"/>
  <c r="J16" i="43755" s="1"/>
  <c r="I15" i="43755"/>
  <c r="J15" i="43755" s="1"/>
  <c r="I14" i="43755"/>
  <c r="J14" i="43755" s="1"/>
  <c r="J13" i="43755"/>
  <c r="I13" i="43755"/>
  <c r="I12" i="43755"/>
  <c r="J12" i="43755" s="1"/>
  <c r="I11" i="43755"/>
  <c r="J11" i="43755" s="1"/>
  <c r="I22" i="43754"/>
  <c r="J22" i="43754" s="1"/>
  <c r="I21" i="43754"/>
  <c r="J21" i="43754" s="1"/>
  <c r="I20" i="43754"/>
  <c r="J20" i="43754" s="1"/>
  <c r="I19" i="43754"/>
  <c r="J19" i="43754" s="1"/>
  <c r="I18" i="43754"/>
  <c r="J18" i="43754" s="1"/>
  <c r="J17" i="43754"/>
  <c r="I17" i="43754"/>
  <c r="I16" i="43754"/>
  <c r="J16" i="43754" s="1"/>
  <c r="I15" i="43754"/>
  <c r="J15" i="43754" s="1"/>
  <c r="I14" i="43754"/>
  <c r="J14" i="43754" s="1"/>
  <c r="I13" i="43754"/>
  <c r="J13" i="43754" s="1"/>
  <c r="J12" i="43754"/>
  <c r="I12" i="43754"/>
  <c r="I11" i="43754"/>
  <c r="J11" i="43754" s="1"/>
  <c r="J24" i="43753"/>
  <c r="I24" i="43753"/>
  <c r="I23" i="43753"/>
  <c r="J23" i="43753" s="1"/>
  <c r="I22" i="43753"/>
  <c r="J22" i="43753" s="1"/>
  <c r="I21" i="43753"/>
  <c r="J21" i="43753" s="1"/>
  <c r="I20" i="43753"/>
  <c r="J20" i="43753" s="1"/>
  <c r="I19" i="43753"/>
  <c r="J19" i="43753" s="1"/>
  <c r="I18" i="43753"/>
  <c r="J18" i="43753" s="1"/>
  <c r="I17" i="43753"/>
  <c r="J17" i="43753" s="1"/>
  <c r="I16" i="43753"/>
  <c r="J16" i="43753" s="1"/>
  <c r="I15" i="43753"/>
  <c r="J15" i="43753" s="1"/>
  <c r="I14" i="43753"/>
  <c r="J14" i="43753" s="1"/>
  <c r="I13" i="43753"/>
  <c r="J13" i="43753" s="1"/>
  <c r="I12" i="43753"/>
  <c r="J12" i="43753" s="1"/>
  <c r="I11" i="43753"/>
  <c r="J11" i="43753" s="1"/>
  <c r="J11" i="43752"/>
  <c r="I24" i="43752"/>
  <c r="I12" i="43752"/>
  <c r="I13" i="43752"/>
  <c r="I14" i="43752"/>
  <c r="I15" i="43752"/>
  <c r="I16" i="43752"/>
  <c r="J16" i="43752" s="1"/>
  <c r="I17" i="43752"/>
  <c r="J17" i="43752" s="1"/>
  <c r="I18" i="43752"/>
  <c r="J18" i="43752" s="1"/>
  <c r="I19" i="43752"/>
  <c r="J19" i="43752" s="1"/>
  <c r="I20" i="43752"/>
  <c r="I21" i="43752"/>
  <c r="J21" i="43752" s="1"/>
  <c r="I22" i="43752"/>
  <c r="I23" i="43752"/>
  <c r="J12" i="43752"/>
  <c r="I11" i="43752"/>
  <c r="J15" i="43752"/>
  <c r="J20" i="43752"/>
  <c r="J24" i="43752"/>
  <c r="J23" i="43752"/>
  <c r="J22" i="43752"/>
  <c r="J14" i="43752"/>
  <c r="J13" i="43752"/>
  <c r="J12" i="43751"/>
  <c r="J13" i="43751"/>
  <c r="J14" i="43751"/>
  <c r="J15" i="43751"/>
  <c r="J16" i="43751"/>
  <c r="J17" i="43751"/>
  <c r="J18" i="43751"/>
  <c r="J19" i="43751"/>
  <c r="J20" i="43751"/>
  <c r="J21" i="43751"/>
  <c r="J22" i="43751"/>
  <c r="J23" i="43751"/>
  <c r="J24" i="43751"/>
  <c r="I24" i="43751"/>
  <c r="I23" i="43751"/>
  <c r="I22" i="43751"/>
  <c r="I21" i="43751"/>
  <c r="I20" i="43751"/>
  <c r="I19" i="43751"/>
  <c r="I18" i="43751"/>
  <c r="I17" i="43751"/>
  <c r="I16" i="43751"/>
  <c r="I15" i="43751"/>
  <c r="I14" i="43751"/>
  <c r="I13" i="43751"/>
  <c r="I12" i="43751"/>
  <c r="I11" i="43751"/>
  <c r="J11" i="43751" s="1"/>
  <c r="I20" i="43750"/>
  <c r="I19" i="43750"/>
  <c r="J19" i="43750" s="1"/>
  <c r="J20" i="43750"/>
  <c r="I18" i="43750"/>
  <c r="J18" i="43750" s="1"/>
  <c r="I17" i="43750"/>
  <c r="I16" i="43750"/>
  <c r="I15" i="43750"/>
  <c r="J15" i="43750" s="1"/>
  <c r="I14" i="43750"/>
  <c r="J14" i="43750" s="1"/>
  <c r="I13" i="43750"/>
  <c r="J13" i="43750" s="1"/>
  <c r="I12" i="43750"/>
  <c r="J12" i="43750" s="1"/>
  <c r="J16" i="43750"/>
  <c r="J17" i="43750"/>
  <c r="I11" i="43750"/>
  <c r="J11" i="43750" s="1"/>
  <c r="J12" i="43749"/>
  <c r="J13" i="43749"/>
  <c r="J14" i="43749"/>
  <c r="J15" i="43749"/>
  <c r="J16" i="43749"/>
  <c r="J17" i="43749"/>
  <c r="J18" i="43749"/>
  <c r="J19" i="43749"/>
  <c r="J20" i="43749"/>
  <c r="J21" i="43749"/>
  <c r="J22" i="43749"/>
  <c r="J23" i="43749"/>
  <c r="J24" i="43749"/>
  <c r="J11" i="43749"/>
  <c r="I24" i="43749"/>
  <c r="I23" i="43749"/>
  <c r="I22" i="43749"/>
  <c r="I21" i="43749"/>
  <c r="I20" i="43749"/>
  <c r="I19" i="43749"/>
  <c r="I18" i="43749"/>
  <c r="I17" i="43749"/>
  <c r="I16" i="43749"/>
  <c r="I15" i="43749"/>
  <c r="I14" i="43749"/>
  <c r="I13" i="43749"/>
  <c r="I12" i="43749"/>
  <c r="I11" i="43749"/>
  <c r="G18" i="43749"/>
  <c r="G20" i="43749"/>
  <c r="G21" i="43749"/>
  <c r="G23" i="43749"/>
  <c r="O4" i="43709"/>
</calcChain>
</file>

<file path=xl/sharedStrings.xml><?xml version="1.0" encoding="utf-8"?>
<sst xmlns="http://schemas.openxmlformats.org/spreadsheetml/2006/main" count="1769" uniqueCount="788">
  <si>
    <t>VESSEL</t>
    <phoneticPr fontId="2"/>
  </si>
  <si>
    <t xml:space="preserve">  ＜略記コード＞</t>
    <rPh sb="3" eb="4">
      <t>リャク</t>
    </rPh>
    <rPh sb="4" eb="5">
      <t>キ</t>
    </rPh>
    <phoneticPr fontId="2"/>
  </si>
  <si>
    <t>日本国際輸送株式会社　本牧倉庫H/W</t>
    <phoneticPr fontId="2"/>
  </si>
  <si>
    <t>横浜市中区本牧埠頭3番地　　　　　</t>
    <phoneticPr fontId="2"/>
  </si>
  <si>
    <t>VOY</t>
    <phoneticPr fontId="2"/>
  </si>
  <si>
    <t>CFS CUT</t>
    <phoneticPr fontId="2"/>
  </si>
  <si>
    <t>ETD</t>
    <phoneticPr fontId="2"/>
  </si>
  <si>
    <t>ETA</t>
    <phoneticPr fontId="2"/>
  </si>
  <si>
    <t>DUBAI</t>
    <phoneticPr fontId="2"/>
  </si>
  <si>
    <t>SHJ</t>
    <phoneticPr fontId="2"/>
  </si>
  <si>
    <t>BND</t>
    <phoneticPr fontId="2"/>
  </si>
  <si>
    <t>DMN</t>
    <phoneticPr fontId="2"/>
  </si>
  <si>
    <t>JED</t>
    <phoneticPr fontId="2"/>
  </si>
  <si>
    <t>CFS　:　横浜受け  （バンニング場所）</t>
    <phoneticPr fontId="2"/>
  </si>
  <si>
    <t>NACCS : 2EW99</t>
    <phoneticPr fontId="2"/>
  </si>
  <si>
    <t>TEL: 045-623-7232　FAX:045-623-7238</t>
    <phoneticPr fontId="2"/>
  </si>
  <si>
    <t>"仕向地" "本船名" "BOOKING NO." "マリーンスター扱い"</t>
    <rPh sb="1" eb="4">
      <t>シムケチ</t>
    </rPh>
    <rPh sb="7" eb="9">
      <t>ホンセン</t>
    </rPh>
    <rPh sb="9" eb="10">
      <t>ナ</t>
    </rPh>
    <rPh sb="34" eb="35">
      <t>アツカ</t>
    </rPh>
    <phoneticPr fontId="2"/>
  </si>
  <si>
    <t>SHJ   SHARJAH</t>
    <phoneticPr fontId="2"/>
  </si>
  <si>
    <t>BND   BANDAR ABBAS</t>
    <phoneticPr fontId="2"/>
  </si>
  <si>
    <t>DMN   DAMMAM</t>
    <phoneticPr fontId="2"/>
  </si>
  <si>
    <t>JED   JEDDAH</t>
    <phoneticPr fontId="2"/>
  </si>
  <si>
    <t>※D/Rはカット当日午後4時までに送信頂けますようお願い致します。</t>
    <rPh sb="8" eb="10">
      <t>トウジツ</t>
    </rPh>
    <rPh sb="10" eb="12">
      <t>ゴゴ</t>
    </rPh>
    <rPh sb="13" eb="14">
      <t>ジ</t>
    </rPh>
    <rPh sb="17" eb="19">
      <t>ソウシン</t>
    </rPh>
    <rPh sb="19" eb="20">
      <t>イタダ</t>
    </rPh>
    <rPh sb="26" eb="27">
      <t>ネガ</t>
    </rPh>
    <rPh sb="28" eb="29">
      <t>イタ</t>
    </rPh>
    <phoneticPr fontId="2"/>
  </si>
  <si>
    <t>BUSAN</t>
    <phoneticPr fontId="2"/>
  </si>
  <si>
    <t>OHYA SHIPPING CO.,LTD.</t>
    <phoneticPr fontId="2"/>
  </si>
  <si>
    <t>TEL : 03-3523-5755</t>
    <phoneticPr fontId="2"/>
  </si>
  <si>
    <t>FAX : 03-6733-8533</t>
    <phoneticPr fontId="2"/>
  </si>
  <si>
    <t>http://ohyashipping.com/</t>
    <phoneticPr fontId="2"/>
  </si>
  <si>
    <t>B.ABBAS (LCL)</t>
    <phoneticPr fontId="2"/>
  </si>
  <si>
    <t xml:space="preserve"> </t>
    <phoneticPr fontId="2"/>
  </si>
  <si>
    <t xml:space="preserve">  </t>
    <phoneticPr fontId="2"/>
  </si>
  <si>
    <t>★B/Lはマリンスター扱いになります。  マリンスターのドックレシートをお使いください。</t>
    <phoneticPr fontId="2"/>
  </si>
  <si>
    <t>　</t>
    <phoneticPr fontId="2"/>
  </si>
  <si>
    <t>　　　　</t>
    <phoneticPr fontId="2"/>
  </si>
  <si>
    <t>大阪・神戸</t>
    <rPh sb="0" eb="2">
      <t>オオサカ</t>
    </rPh>
    <rPh sb="3" eb="5">
      <t>コウベ</t>
    </rPh>
    <phoneticPr fontId="2"/>
  </si>
  <si>
    <t>OSAKA</t>
    <phoneticPr fontId="2"/>
  </si>
  <si>
    <t>TOKYO</t>
    <phoneticPr fontId="2"/>
  </si>
  <si>
    <t>YOKOHAMA</t>
    <phoneticPr fontId="2"/>
  </si>
  <si>
    <t>TOKYO :</t>
    <phoneticPr fontId="2"/>
  </si>
  <si>
    <t>日本国際輸送株式会社　城南島倉庫H/W</t>
    <rPh sb="0" eb="2">
      <t>ニホン</t>
    </rPh>
    <rPh sb="2" eb="4">
      <t>コクサイ</t>
    </rPh>
    <rPh sb="4" eb="6">
      <t>ユソウ</t>
    </rPh>
    <rPh sb="6" eb="8">
      <t>カブシキ</t>
    </rPh>
    <rPh sb="8" eb="10">
      <t>カイシャ</t>
    </rPh>
    <rPh sb="11" eb="14">
      <t>ジョウナンジマ</t>
    </rPh>
    <rPh sb="14" eb="16">
      <t>ソウコ</t>
    </rPh>
    <phoneticPr fontId="2"/>
  </si>
  <si>
    <t>東京都大田区城南島2-8-5</t>
    <rPh sb="0" eb="3">
      <t>トウキョウト</t>
    </rPh>
    <rPh sb="3" eb="6">
      <t>オオタク</t>
    </rPh>
    <rPh sb="6" eb="9">
      <t>ジョウナンジマ</t>
    </rPh>
    <phoneticPr fontId="2"/>
  </si>
  <si>
    <t>TEL:03-3790-0809  FAX:03-5755-1222</t>
    <phoneticPr fontId="2"/>
  </si>
  <si>
    <t>NACCS : 1FWK3</t>
    <phoneticPr fontId="2"/>
  </si>
  <si>
    <t>YOKOHAMA :</t>
    <phoneticPr fontId="2"/>
  </si>
  <si>
    <t>日本国際輸送株式会社　ロジスティクスセンター</t>
    <rPh sb="0" eb="2">
      <t>ニホン</t>
    </rPh>
    <rPh sb="2" eb="4">
      <t>コクサイ</t>
    </rPh>
    <rPh sb="4" eb="6">
      <t>ユソウ</t>
    </rPh>
    <rPh sb="6" eb="8">
      <t>カブシキ</t>
    </rPh>
    <rPh sb="8" eb="10">
      <t>カイシャ</t>
    </rPh>
    <phoneticPr fontId="2"/>
  </si>
  <si>
    <t>神奈川県横浜市中区本牧埠頭3-3-13</t>
    <rPh sb="0" eb="4">
      <t>カナガワケン</t>
    </rPh>
    <rPh sb="4" eb="7">
      <t>ヨコハマシ</t>
    </rPh>
    <rPh sb="7" eb="9">
      <t>ナカク</t>
    </rPh>
    <rPh sb="9" eb="11">
      <t>ホンモク</t>
    </rPh>
    <rPh sb="11" eb="13">
      <t>フトウ</t>
    </rPh>
    <phoneticPr fontId="2"/>
  </si>
  <si>
    <t>TEL:045-628-2217  FAX:045-628-4148</t>
    <phoneticPr fontId="2"/>
  </si>
  <si>
    <t>NACCS : 2EWＲ6</t>
    <phoneticPr fontId="2"/>
  </si>
  <si>
    <t>※　送り状には下記内容を明記して頂けますようお願い致します。</t>
    <rPh sb="2" eb="3">
      <t>オク</t>
    </rPh>
    <rPh sb="4" eb="5">
      <t>ジョウ</t>
    </rPh>
    <rPh sb="7" eb="9">
      <t>カキ</t>
    </rPh>
    <rPh sb="9" eb="11">
      <t>ナイヨウ</t>
    </rPh>
    <rPh sb="12" eb="14">
      <t>メイキ</t>
    </rPh>
    <rPh sb="16" eb="17">
      <t>イタダ</t>
    </rPh>
    <rPh sb="23" eb="24">
      <t>ネガイ</t>
    </rPh>
    <rPh sb="25" eb="26">
      <t>タ</t>
    </rPh>
    <phoneticPr fontId="2"/>
  </si>
  <si>
    <t>　　"仕向地" "本船名" "BOOKING NO." "マリーンスター扱い"</t>
    <rPh sb="3" eb="6">
      <t>シムケチ</t>
    </rPh>
    <rPh sb="9" eb="11">
      <t>ホンセン</t>
    </rPh>
    <rPh sb="11" eb="12">
      <t>ナ</t>
    </rPh>
    <rPh sb="36" eb="37">
      <t>アツカ</t>
    </rPh>
    <phoneticPr fontId="2"/>
  </si>
  <si>
    <t>※　輸出貨物には、必ずシッピングマークを添付してご搬入お願い致します。</t>
    <rPh sb="2" eb="4">
      <t>ユシュツ</t>
    </rPh>
    <rPh sb="4" eb="6">
      <t>カモツ</t>
    </rPh>
    <rPh sb="9" eb="10">
      <t>カナラ</t>
    </rPh>
    <rPh sb="20" eb="22">
      <t>テンプ</t>
    </rPh>
    <rPh sb="25" eb="27">
      <t>ハンニュウ</t>
    </rPh>
    <rPh sb="28" eb="29">
      <t>ネガイ</t>
    </rPh>
    <rPh sb="30" eb="31">
      <t>タ</t>
    </rPh>
    <phoneticPr fontId="2"/>
  </si>
  <si>
    <t>※　ドックレシートは マリーンスターをご利用下さい。</t>
    <rPh sb="20" eb="22">
      <t>リヨウ</t>
    </rPh>
    <rPh sb="22" eb="23">
      <t>クダ</t>
    </rPh>
    <phoneticPr fontId="2"/>
  </si>
  <si>
    <t>TEL: 03-3523-5755</t>
    <phoneticPr fontId="2"/>
  </si>
  <si>
    <t>POS YOKOHAMA</t>
  </si>
  <si>
    <t>DONGJIN VENUS</t>
  </si>
  <si>
    <t>POS YOKOHAMA</t>
    <phoneticPr fontId="2"/>
  </si>
  <si>
    <t>FAX: 03-6733-8533</t>
    <phoneticPr fontId="2"/>
  </si>
  <si>
    <t>SINOKOR AKITA</t>
  </si>
  <si>
    <t>DONGJIN VENUS</t>
    <phoneticPr fontId="2"/>
  </si>
  <si>
    <t>SINOKOR AKITA</t>
    <phoneticPr fontId="2"/>
  </si>
  <si>
    <t>B.ABBAS (LCL) 東京・横浜</t>
    <rPh sb="14" eb="16">
      <t>トウキョウ</t>
    </rPh>
    <rPh sb="17" eb="19">
      <t>ヨコハマ</t>
    </rPh>
    <phoneticPr fontId="2"/>
  </si>
  <si>
    <t>0117N</t>
  </si>
  <si>
    <t>2212W</t>
  </si>
  <si>
    <t>1372W</t>
  </si>
  <si>
    <t>0118N</t>
  </si>
  <si>
    <t>2213W</t>
  </si>
  <si>
    <t>1373W</t>
  </si>
  <si>
    <t>0119N</t>
  </si>
  <si>
    <t>2214W</t>
  </si>
  <si>
    <t>1374W</t>
  </si>
  <si>
    <t>0120N</t>
  </si>
  <si>
    <t>2215W</t>
  </si>
  <si>
    <t>1375W</t>
  </si>
  <si>
    <t>0121N</t>
  </si>
  <si>
    <t>1376W</t>
  </si>
  <si>
    <t>4/1 -1 (FRI)</t>
  </si>
  <si>
    <t>4/4 -4 (MON)</t>
  </si>
  <si>
    <t>4/5 -6 (WED)</t>
  </si>
  <si>
    <t>4/8 -8 (FRI)</t>
  </si>
  <si>
    <t>4/11 -11 (MON)</t>
  </si>
  <si>
    <t>4/12 -13 (WED)</t>
  </si>
  <si>
    <t>4/15 -15 (FRI)</t>
  </si>
  <si>
    <t>4/18 -18 (MON)</t>
  </si>
  <si>
    <t>4/19 -20 (WED)</t>
  </si>
  <si>
    <t>4/22 -22 (FRI)</t>
  </si>
  <si>
    <t>4/25 -25 (MON)</t>
  </si>
  <si>
    <t>4/26 -27 (WED)</t>
  </si>
  <si>
    <t>4/29 -29 (FRI)</t>
  </si>
  <si>
    <t>5/3 -4 (WED)</t>
  </si>
  <si>
    <t>3/30 (WED)</t>
  </si>
  <si>
    <t>3/31 (THU)</t>
  </si>
  <si>
    <t>4/1 (FRI)</t>
  </si>
  <si>
    <t>4/6 (WED)</t>
  </si>
  <si>
    <t>4/7 (THU)</t>
  </si>
  <si>
    <t>4/8 (FRI)</t>
  </si>
  <si>
    <t>4/13 (WED)</t>
  </si>
  <si>
    <t>4/13 (WED)</t>
    <phoneticPr fontId="2"/>
  </si>
  <si>
    <t xml:space="preserve">4/14 (THU) </t>
    <phoneticPr fontId="2"/>
  </si>
  <si>
    <t>4/15 (FRI)</t>
  </si>
  <si>
    <t>4/20 (WED)</t>
    <phoneticPr fontId="2"/>
  </si>
  <si>
    <t>4/21 (THU)</t>
  </si>
  <si>
    <t>4/22 (FRI)</t>
  </si>
  <si>
    <t>4/22 (FRI)</t>
    <phoneticPr fontId="2"/>
  </si>
  <si>
    <t>4/27 (WED)</t>
  </si>
  <si>
    <t>4/29 (FRI)</t>
  </si>
  <si>
    <t>4/1 -1 (FRI)</t>
    <phoneticPr fontId="2"/>
  </si>
  <si>
    <t>4/4 -5 (TUE)</t>
  </si>
  <si>
    <t>4/6 -6 (WED)</t>
  </si>
  <si>
    <t>4/11 -12 (TUE)</t>
  </si>
  <si>
    <t>4/13 -13 (WED)</t>
  </si>
  <si>
    <t>4/15 -15 (FRI)</t>
    <phoneticPr fontId="2"/>
  </si>
  <si>
    <t>4/18 -19 (TUE)</t>
  </si>
  <si>
    <t>4/20 -20 (WED)</t>
  </si>
  <si>
    <t>4/25 -26 (TUE)</t>
  </si>
  <si>
    <t>4/27 -27 (WED)</t>
  </si>
  <si>
    <t>5/4 -4 (WED)</t>
  </si>
  <si>
    <t>4/4 (MON)</t>
  </si>
  <si>
    <t>4/11 (MON)</t>
  </si>
  <si>
    <t>4/18 (MON)</t>
  </si>
  <si>
    <t>4/25 (MON)</t>
  </si>
  <si>
    <t>5/2 (MON)</t>
    <phoneticPr fontId="2"/>
  </si>
  <si>
    <t>4/8 (FRI)</t>
    <phoneticPr fontId="2"/>
  </si>
  <si>
    <t>4/10 (SUN）</t>
  </si>
  <si>
    <t>4/17 (SUN）</t>
  </si>
  <si>
    <t>4/24 (SUN）</t>
  </si>
  <si>
    <t>5/1 (SUN）</t>
  </si>
  <si>
    <t>5/8 (SUN）</t>
  </si>
  <si>
    <t>0123N</t>
  </si>
  <si>
    <t>2218W</t>
  </si>
  <si>
    <t>1378W</t>
  </si>
  <si>
    <t>0124N</t>
  </si>
  <si>
    <t>2219W</t>
  </si>
  <si>
    <t>1379W</t>
  </si>
  <si>
    <t>0125N</t>
  </si>
  <si>
    <t>2220W</t>
  </si>
  <si>
    <t>1380W</t>
  </si>
  <si>
    <t>0126N</t>
  </si>
  <si>
    <t>5/13 -13 (FRI)</t>
  </si>
  <si>
    <t>5/16 -16 (MON)</t>
    <phoneticPr fontId="2"/>
  </si>
  <si>
    <t>5/17 -18 (WED)</t>
  </si>
  <si>
    <t>5/20 -20 (FRI)</t>
  </si>
  <si>
    <t>5/23 -23 (MON)</t>
  </si>
  <si>
    <t>5/24 -25 (WED)</t>
  </si>
  <si>
    <t>5/27 -27 (FRI)</t>
  </si>
  <si>
    <t>5/30 -30 (MON)</t>
  </si>
  <si>
    <t>5/31 -1 (WED)</t>
  </si>
  <si>
    <t>6/3 -3 (FRI)</t>
  </si>
  <si>
    <t>5/11 (WED)</t>
  </si>
  <si>
    <t>5/11 (WED)</t>
    <phoneticPr fontId="2"/>
  </si>
  <si>
    <t>5/12 (THU)</t>
  </si>
  <si>
    <t>5/13 (FRI)</t>
  </si>
  <si>
    <t>5/18 (WED)</t>
  </si>
  <si>
    <t>5/19 (THU)</t>
  </si>
  <si>
    <t>5/20 (FRI)</t>
  </si>
  <si>
    <t>5/25 (WED)</t>
  </si>
  <si>
    <t>5/26 (THU)</t>
  </si>
  <si>
    <t>5/27 (FRI)</t>
  </si>
  <si>
    <t>6/1 (WED)</t>
  </si>
  <si>
    <t>5/16 -17 (TUE)</t>
  </si>
  <si>
    <t>5/18 -18 (WED)</t>
  </si>
  <si>
    <t>5/23 -24 (TUE)</t>
  </si>
  <si>
    <t>5/25 -25 (WED)</t>
  </si>
  <si>
    <t>5/30 -31 (TUE)</t>
  </si>
  <si>
    <t>6/1 -1 (WED)</t>
  </si>
  <si>
    <t>5/16 (MON)</t>
  </si>
  <si>
    <t>5/23 (MON)</t>
  </si>
  <si>
    <t>5/30 (MON)</t>
  </si>
  <si>
    <t>5/22 (SUN）</t>
  </si>
  <si>
    <t>5/29 (SUN）</t>
  </si>
  <si>
    <t>6/3 (FRI)</t>
  </si>
  <si>
    <t>6/5 (SUN）</t>
  </si>
  <si>
    <t>6/6 (MON)</t>
  </si>
  <si>
    <t>0126N</t>
    <phoneticPr fontId="2"/>
  </si>
  <si>
    <t>2221W</t>
  </si>
  <si>
    <t>1381W</t>
  </si>
  <si>
    <t>0127N</t>
  </si>
  <si>
    <t>2222W</t>
  </si>
  <si>
    <t>1382W</t>
  </si>
  <si>
    <t>0128N</t>
  </si>
  <si>
    <t>2223W</t>
  </si>
  <si>
    <t>1383W</t>
  </si>
  <si>
    <t>0129N</t>
  </si>
  <si>
    <t>2224W</t>
  </si>
  <si>
    <t>1384W</t>
  </si>
  <si>
    <t>0130N</t>
  </si>
  <si>
    <t>2225W</t>
  </si>
  <si>
    <t>6/3 -3 (FRI)</t>
    <phoneticPr fontId="2"/>
  </si>
  <si>
    <t>6/6 -6 (MON)</t>
  </si>
  <si>
    <t>6/7 -8 (WED)</t>
  </si>
  <si>
    <t>6/10 -10 (FRI)</t>
  </si>
  <si>
    <t>6/13 -13 (MON)</t>
  </si>
  <si>
    <t>6/14 -15 (WED)</t>
  </si>
  <si>
    <t>6/17 -17 (FRI)</t>
  </si>
  <si>
    <t>6/20 -20 (MON)</t>
  </si>
  <si>
    <t>6/21 -22 (WED)</t>
  </si>
  <si>
    <t>6/24 -24 (FRI)</t>
  </si>
  <si>
    <t>6/27 -27 (MON)</t>
  </si>
  <si>
    <t>6/28 -29 (WED)</t>
  </si>
  <si>
    <t>7/1 -1 (FRI)</t>
  </si>
  <si>
    <t>7/4 -4 (MON)</t>
  </si>
  <si>
    <t>6/30 (THU)</t>
  </si>
  <si>
    <t>6/29 (WED)</t>
  </si>
  <si>
    <t>6/24 (FRI)</t>
  </si>
  <si>
    <t>6/23 (THU)</t>
  </si>
  <si>
    <t>6/22 (WED)</t>
  </si>
  <si>
    <t>6/22 (WED)</t>
    <phoneticPr fontId="2"/>
  </si>
  <si>
    <t>6/17 (FRI)</t>
  </si>
  <si>
    <t>6/16 (THU)</t>
  </si>
  <si>
    <t>6/15 (WED)</t>
  </si>
  <si>
    <t>6/15 (WED)</t>
    <phoneticPr fontId="2"/>
  </si>
  <si>
    <t>6/10 (FRI)</t>
  </si>
  <si>
    <t>6/9 (THU)</t>
  </si>
  <si>
    <t>6/8 (WED)</t>
  </si>
  <si>
    <t>6/2 (THU)</t>
  </si>
  <si>
    <t>6/6 -7 (TUE)</t>
  </si>
  <si>
    <t>6/8 -8 (WED)</t>
  </si>
  <si>
    <t>6/13 -14 (TUE)</t>
  </si>
  <si>
    <t>6/15 -15 (WED)</t>
    <phoneticPr fontId="2"/>
  </si>
  <si>
    <t>6/20 -21 (TUE)</t>
  </si>
  <si>
    <t>6/22 -22 (WED)</t>
  </si>
  <si>
    <t>6/27 -28 (TUE)</t>
  </si>
  <si>
    <t>6/29 -29 (WED)</t>
  </si>
  <si>
    <t>7/4 -5 (TUE)</t>
  </si>
  <si>
    <t>6/27 (MON)</t>
  </si>
  <si>
    <t>6/20 (MON)</t>
  </si>
  <si>
    <t>6/13 (MON)</t>
  </si>
  <si>
    <t>6/13 (MON)</t>
    <phoneticPr fontId="2"/>
  </si>
  <si>
    <t>6/12 (SUN）</t>
  </si>
  <si>
    <t>6/17 (FRI)</t>
    <phoneticPr fontId="2"/>
  </si>
  <si>
    <t>6/19 (SUN）</t>
  </si>
  <si>
    <t>6/26 (SUN）</t>
  </si>
  <si>
    <t>7/1 (FRI)</t>
  </si>
  <si>
    <t>7/3 (SUN）</t>
  </si>
  <si>
    <t>7/4 (MON)</t>
  </si>
  <si>
    <t>7/8 (FRI)</t>
  </si>
  <si>
    <t>1385W</t>
  </si>
  <si>
    <t>0131N</t>
  </si>
  <si>
    <t>1386W</t>
  </si>
  <si>
    <t>0132N</t>
  </si>
  <si>
    <t>2226W</t>
  </si>
  <si>
    <t>0133N</t>
  </si>
  <si>
    <t>2227W</t>
  </si>
  <si>
    <t>1388W</t>
  </si>
  <si>
    <t>0134N</t>
    <phoneticPr fontId="2"/>
  </si>
  <si>
    <t>2228W</t>
    <phoneticPr fontId="2"/>
  </si>
  <si>
    <t>1389W</t>
  </si>
  <si>
    <t>7/5 -6 (WED)</t>
  </si>
  <si>
    <t>7/8 -8 (FRI)</t>
  </si>
  <si>
    <t>7/11 -11 (MON)</t>
  </si>
  <si>
    <t>7/12 -13 (WED)</t>
  </si>
  <si>
    <t>7/15 -15 (FRI)</t>
  </si>
  <si>
    <t>7/18 -18 (MON)</t>
  </si>
  <si>
    <t>7/22 -22 (FRI)</t>
  </si>
  <si>
    <t>7/25 -25 (MON)</t>
  </si>
  <si>
    <t>7/26 -27 (WED)</t>
  </si>
  <si>
    <t>7/29 -29 (FRI)</t>
  </si>
  <si>
    <t>8/1 -1 (MON)</t>
  </si>
  <si>
    <t>8/2 -3 (WED)</t>
  </si>
  <si>
    <t>7/6 (WED)</t>
  </si>
  <si>
    <t>7/7 (THU)</t>
  </si>
  <si>
    <t>7/13 (WED)</t>
  </si>
  <si>
    <t>7/14 (THU)</t>
  </si>
  <si>
    <t>7/14 (THU)</t>
    <phoneticPr fontId="2"/>
  </si>
  <si>
    <t>7/20 (WED)</t>
  </si>
  <si>
    <t>7/21 (THU)</t>
  </si>
  <si>
    <t>7/22 (FRI)</t>
  </si>
  <si>
    <t>7/27 (WED)</t>
  </si>
  <si>
    <t>7/28 (THU)</t>
  </si>
  <si>
    <t>7/29 (FRI)</t>
  </si>
  <si>
    <t>7/1 -1 (FRI</t>
  </si>
  <si>
    <t>7/6 -6 (WED)</t>
  </si>
  <si>
    <t>7/11 -12 (TUE)</t>
  </si>
  <si>
    <t>7/13 -13 (WED)</t>
  </si>
  <si>
    <t>7/18 -19 (TUE)</t>
  </si>
  <si>
    <t>7/25 -26 (TUE)</t>
  </si>
  <si>
    <t>7/27 -27 (WED)</t>
  </si>
  <si>
    <t>8/1 -2 (TUE)</t>
  </si>
  <si>
    <t>8/3 -3 (WED)</t>
  </si>
  <si>
    <t>7/11 (MON)</t>
  </si>
  <si>
    <t>7/25 (MON)</t>
  </si>
  <si>
    <t>8/1 (MON)</t>
  </si>
  <si>
    <t>0135N</t>
  </si>
  <si>
    <t>2229W</t>
    <phoneticPr fontId="2"/>
  </si>
  <si>
    <t>1390W</t>
    <phoneticPr fontId="2"/>
  </si>
  <si>
    <t>2230W</t>
    <phoneticPr fontId="2"/>
  </si>
  <si>
    <t>1391W</t>
    <phoneticPr fontId="2"/>
  </si>
  <si>
    <t>0137W</t>
    <phoneticPr fontId="2"/>
  </si>
  <si>
    <t>2231W</t>
    <phoneticPr fontId="2"/>
  </si>
  <si>
    <t>1392W</t>
    <phoneticPr fontId="2"/>
  </si>
  <si>
    <t>0138N</t>
    <phoneticPr fontId="2"/>
  </si>
  <si>
    <t>2232W</t>
    <phoneticPr fontId="2"/>
  </si>
  <si>
    <t>1393W</t>
    <phoneticPr fontId="2"/>
  </si>
  <si>
    <t>0139N</t>
    <phoneticPr fontId="2"/>
  </si>
  <si>
    <t>8/5 -5 (FRI)</t>
  </si>
  <si>
    <t>8/8 -8 (MON)</t>
  </si>
  <si>
    <t>8/9 -10 (WED)</t>
  </si>
  <si>
    <t>8/15 -15 (MON</t>
  </si>
  <si>
    <t>8/16 -17 (WED)</t>
  </si>
  <si>
    <t>8/19 -19 (FRI)</t>
  </si>
  <si>
    <t>8/22 -22 (MON)</t>
  </si>
  <si>
    <t>8/23 -24 (WED)</t>
  </si>
  <si>
    <t>8/26 -26 (FRI)</t>
  </si>
  <si>
    <t>8/29 -29 (MON)</t>
  </si>
  <si>
    <t>8/30 -31 (WED)</t>
  </si>
  <si>
    <t>9/2 -2 (FRI)</t>
  </si>
  <si>
    <t>8/3 (WED)</t>
  </si>
  <si>
    <t>8/4 (THU)</t>
  </si>
  <si>
    <t>8/5 (FRI)</t>
  </si>
  <si>
    <t>8/10 (THU)</t>
  </si>
  <si>
    <t>8/12 (FRI)</t>
  </si>
  <si>
    <t>8/17 (WED)</t>
  </si>
  <si>
    <t>8/18 (THU)</t>
  </si>
  <si>
    <t>8/19 (FRI)</t>
  </si>
  <si>
    <t>8/24 (WED)</t>
  </si>
  <si>
    <t>8/25 (THU)</t>
  </si>
  <si>
    <t>8/26 (FRI)</t>
  </si>
  <si>
    <t>8/31 (WED)</t>
  </si>
  <si>
    <t>8/3 -3 (WED) 8</t>
  </si>
  <si>
    <t>8/8 -9 (TUE)</t>
  </si>
  <si>
    <t>8/10 -10 (WED)</t>
  </si>
  <si>
    <t>8/15 -16 (TUE) 8</t>
  </si>
  <si>
    <t>8/17 -17 (WED)</t>
  </si>
  <si>
    <t>8/22 -23 (TUE)</t>
  </si>
  <si>
    <t>8/24 -24 (WED)</t>
  </si>
  <si>
    <t>8/29 -30 (TUE)</t>
  </si>
  <si>
    <t>8/31 -31 (WED)</t>
  </si>
  <si>
    <t>8/8 (MON)</t>
  </si>
  <si>
    <t>8/15 (MON)</t>
  </si>
  <si>
    <t>8/22 (MON)</t>
  </si>
  <si>
    <t>8/29 (MON)</t>
  </si>
  <si>
    <t>2233W</t>
  </si>
  <si>
    <t>0140N</t>
  </si>
  <si>
    <t>2234W</t>
  </si>
  <si>
    <t>1395W</t>
  </si>
  <si>
    <t>0141N</t>
  </si>
  <si>
    <t>2235W</t>
  </si>
  <si>
    <t>1396W</t>
  </si>
  <si>
    <t>0142N</t>
  </si>
  <si>
    <t>1397W</t>
  </si>
  <si>
    <t>0143N</t>
  </si>
  <si>
    <t>2237W</t>
  </si>
  <si>
    <t>9/5 -5 (MON</t>
  </si>
  <si>
    <t>9/9 -9 (FRI)</t>
  </si>
  <si>
    <t>9/12 -12 (MON)</t>
  </si>
  <si>
    <t>9/13 -14 (WED)</t>
  </si>
  <si>
    <t>9/16 -16 (FRI)</t>
  </si>
  <si>
    <t>9/19 -19 (MON)</t>
  </si>
  <si>
    <t>9/20 -21 (WED)</t>
  </si>
  <si>
    <t>9/23 -23 (FRI)</t>
  </si>
  <si>
    <t>9/27 -28 (WED)</t>
  </si>
  <si>
    <t>9/30 -30 (FRI)</t>
  </si>
  <si>
    <t>10/3 -3 (MON)</t>
    <phoneticPr fontId="2"/>
  </si>
  <si>
    <t>9/1 (THU)</t>
  </si>
  <si>
    <t>9/7 (WED)</t>
  </si>
  <si>
    <t>9/8 (THU)</t>
  </si>
  <si>
    <t>9/9 (FRI)</t>
  </si>
  <si>
    <t>9/14 (WED)</t>
  </si>
  <si>
    <t>9/15 (THU)</t>
  </si>
  <si>
    <t>9/15 (THU)</t>
    <phoneticPr fontId="2"/>
  </si>
  <si>
    <t>9/15 (THUI)</t>
  </si>
  <si>
    <t>9/21 (WED)</t>
  </si>
  <si>
    <t>9/22 (FRI)</t>
  </si>
  <si>
    <t>9/28 (WED)</t>
  </si>
  <si>
    <t>9/29 (THU)</t>
  </si>
  <si>
    <t>9/5 -6 (TUE)</t>
  </si>
  <si>
    <t>9/12 -13 (TUE)</t>
  </si>
  <si>
    <t>9/14 -14 (WED)</t>
  </si>
  <si>
    <t>9/19 -20 (TUE)</t>
  </si>
  <si>
    <t>9/21 -21 (WED)</t>
  </si>
  <si>
    <t>9/28 -28 (WED)</t>
  </si>
  <si>
    <t>10/3 -4 (TUE)</t>
    <phoneticPr fontId="2"/>
  </si>
  <si>
    <t>9/12 (MON)</t>
  </si>
  <si>
    <t>9/16 (FRI)</t>
  </si>
  <si>
    <t>9/26 (MON)</t>
  </si>
  <si>
    <t>1398W</t>
  </si>
  <si>
    <t>0144N</t>
  </si>
  <si>
    <t>2238W</t>
  </si>
  <si>
    <t>1399W</t>
  </si>
  <si>
    <t>0145N</t>
  </si>
  <si>
    <t>2239W</t>
  </si>
  <si>
    <t>1400W</t>
  </si>
  <si>
    <t>0146N</t>
  </si>
  <si>
    <t>2240W</t>
  </si>
  <si>
    <t>1401W</t>
  </si>
  <si>
    <t>0147N</t>
  </si>
  <si>
    <t>2241W</t>
  </si>
  <si>
    <t>1402W</t>
  </si>
  <si>
    <t>10/3 -3 (MON)</t>
  </si>
  <si>
    <t>10/4 -5 (WED)</t>
  </si>
  <si>
    <t>10/7 -7 (FRI)</t>
  </si>
  <si>
    <t>10/10 -10 (MON)</t>
  </si>
  <si>
    <t>10/11 -12 (WED)</t>
  </si>
  <si>
    <t>10/14 -14 (FRI)</t>
  </si>
  <si>
    <t>10/17 -17 (MON)</t>
  </si>
  <si>
    <t>10/18 -19 (WED)</t>
  </si>
  <si>
    <t>10/21 -21 (FRI)</t>
  </si>
  <si>
    <t>10/24 -24 (MON)</t>
  </si>
  <si>
    <t>10/25 -26 (WED)</t>
  </si>
  <si>
    <t>10/28 -28 (FRI)</t>
  </si>
  <si>
    <t>10/31 -31 (MON)</t>
  </si>
  <si>
    <t>11/1 -2 (WED)</t>
  </si>
  <si>
    <t>9/30 (FRI)</t>
  </si>
  <si>
    <t>10/5 (WED)</t>
  </si>
  <si>
    <t>10/6 (THU)</t>
  </si>
  <si>
    <t>10/12 (WED)</t>
  </si>
  <si>
    <t>10/13 (THU)</t>
  </si>
  <si>
    <t>10/14 (FRI)</t>
  </si>
  <si>
    <t>10/19 (WED)</t>
  </si>
  <si>
    <t>10/19 (WED)</t>
    <phoneticPr fontId="2"/>
  </si>
  <si>
    <t>10/20 (THU)</t>
  </si>
  <si>
    <t>10/21 (FRI)</t>
  </si>
  <si>
    <t>10/26 (WED)</t>
  </si>
  <si>
    <t>10/27 (THU)</t>
  </si>
  <si>
    <t>10/27 (FRI)</t>
  </si>
  <si>
    <t>10/3 -4 (TUE)</t>
  </si>
  <si>
    <t>10/5 -5 (WED)</t>
  </si>
  <si>
    <t>10/10 -11 (TUE)</t>
  </si>
  <si>
    <t>10/12 -12 (WED)</t>
  </si>
  <si>
    <t>10/17 -18 (TUE)</t>
  </si>
  <si>
    <t>10/19 -19 (WED)</t>
  </si>
  <si>
    <t>10/24 -25 (TUE)</t>
  </si>
  <si>
    <t>10/26 -26 (WED)</t>
  </si>
  <si>
    <t>10/31 -1 (TUE)</t>
  </si>
  <si>
    <t>11/2 -2 (WED)</t>
  </si>
  <si>
    <t>10/3 (MON)</t>
  </si>
  <si>
    <t>10/7 (MON)</t>
  </si>
  <si>
    <t>10/12 (WED)</t>
    <phoneticPr fontId="2"/>
  </si>
  <si>
    <t>10/17 (MON)</t>
  </si>
  <si>
    <t>10/20 (THU)</t>
    <phoneticPr fontId="2"/>
  </si>
  <si>
    <t>10/24 (MON)</t>
  </si>
  <si>
    <t>10/28 (MON)</t>
  </si>
  <si>
    <t>2242W</t>
  </si>
  <si>
    <t>0148N</t>
  </si>
  <si>
    <t>1403W</t>
  </si>
  <si>
    <t>0149N</t>
  </si>
  <si>
    <t>2243W</t>
  </si>
  <si>
    <t>1404W</t>
  </si>
  <si>
    <t>0150N</t>
  </si>
  <si>
    <t>2244W</t>
  </si>
  <si>
    <t>1405W</t>
  </si>
  <si>
    <t>0151N</t>
  </si>
  <si>
    <t>2245W</t>
  </si>
  <si>
    <t>1406W</t>
  </si>
  <si>
    <t>0152N</t>
  </si>
  <si>
    <t>11/4 -4 (FRI)</t>
  </si>
  <si>
    <t>11/1 (TUE)</t>
  </si>
  <si>
    <t>11/7 -7 (MON)</t>
  </si>
  <si>
    <t>11/2 (WED)</t>
  </si>
  <si>
    <t>11/7 -8 (TUE)</t>
  </si>
  <si>
    <t>11/8 -9 (WED)</t>
  </si>
  <si>
    <t>11/4 (FRI)</t>
  </si>
  <si>
    <t>11/9 -9 (WED)</t>
  </si>
  <si>
    <t>11/7 (MON)</t>
  </si>
  <si>
    <t>11/11 -11 (FRI)</t>
  </si>
  <si>
    <t>11/9 (WED)</t>
  </si>
  <si>
    <t>11/14 -14 (MON)</t>
  </si>
  <si>
    <t>11/14 -15 (TUE)</t>
  </si>
  <si>
    <t>11/10 (THU)</t>
  </si>
  <si>
    <t>11/15 -16 (WED)</t>
  </si>
  <si>
    <t xml:space="preserve">11/11 (FRI) </t>
    <phoneticPr fontId="2"/>
  </si>
  <si>
    <t>11/16 -16 (WED)</t>
  </si>
  <si>
    <t>11/14 (MON)</t>
  </si>
  <si>
    <t>11/18 -18 (FRI)</t>
  </si>
  <si>
    <t>11/16 (WED)</t>
  </si>
  <si>
    <t xml:space="preserve">11/21 -21 (MON) </t>
    <phoneticPr fontId="2"/>
  </si>
  <si>
    <t>11/10 (THU)</t>
    <phoneticPr fontId="2"/>
  </si>
  <si>
    <t>11/17 (THU)</t>
  </si>
  <si>
    <t>11/21 -22 (TUE)</t>
  </si>
  <si>
    <t>11/22 -23 (WED)</t>
  </si>
  <si>
    <t>11/18 (FRI)</t>
  </si>
  <si>
    <t>11/23 -23 (WED)</t>
  </si>
  <si>
    <t>11/21 (MON)</t>
  </si>
  <si>
    <t>11/25 -25 (FRI)</t>
  </si>
  <si>
    <t>11/22 (TUE)</t>
  </si>
  <si>
    <t xml:space="preserve">11/25 -25 (FRI) </t>
    <phoneticPr fontId="2"/>
  </si>
  <si>
    <t>11/28 -28 (MON)</t>
  </si>
  <si>
    <t>11/24 (THU)</t>
  </si>
  <si>
    <t>11/24 (THU)</t>
    <phoneticPr fontId="2"/>
  </si>
  <si>
    <t>11/28 -29 (TUE)</t>
  </si>
  <si>
    <t>11/29 -30 (WED)</t>
  </si>
  <si>
    <t>11/25 (FRI)</t>
  </si>
  <si>
    <t>11/30 -30 (WED)</t>
  </si>
  <si>
    <t>11/28 (MON)</t>
  </si>
  <si>
    <t>12/2 -2 (FRI)</t>
  </si>
  <si>
    <t>11/30 (WED)</t>
  </si>
  <si>
    <t>2246W</t>
    <phoneticPr fontId="2"/>
  </si>
  <si>
    <t>1407W</t>
    <phoneticPr fontId="2"/>
  </si>
  <si>
    <t>0153N</t>
    <phoneticPr fontId="2"/>
  </si>
  <si>
    <t>2247W</t>
    <phoneticPr fontId="2"/>
  </si>
  <si>
    <t>1408W</t>
    <phoneticPr fontId="2"/>
  </si>
  <si>
    <t>0154N</t>
    <phoneticPr fontId="2"/>
  </si>
  <si>
    <t>2248W</t>
    <phoneticPr fontId="2"/>
  </si>
  <si>
    <t>1409W</t>
    <phoneticPr fontId="2"/>
  </si>
  <si>
    <t>0155N</t>
    <phoneticPr fontId="2"/>
  </si>
  <si>
    <t>2249W</t>
    <phoneticPr fontId="2"/>
  </si>
  <si>
    <t>1410W</t>
    <phoneticPr fontId="2"/>
  </si>
  <si>
    <t>0152Ｎ</t>
    <phoneticPr fontId="2"/>
  </si>
  <si>
    <t>12/27-28(WED)</t>
    <phoneticPr fontId="2"/>
  </si>
  <si>
    <t>12/26-26(MON)</t>
  </si>
  <si>
    <t>12/23-23(FRI)</t>
  </si>
  <si>
    <t>12/19-19(MON)</t>
  </si>
  <si>
    <t>12/16-16(FRI)</t>
  </si>
  <si>
    <t>12/12-12(MON)</t>
  </si>
  <si>
    <t>12/2-2(FRI)</t>
  </si>
  <si>
    <t>12/2-2(FRI)</t>
    <phoneticPr fontId="2"/>
  </si>
  <si>
    <t>12/5-5(MON)</t>
    <phoneticPr fontId="2"/>
  </si>
  <si>
    <t>12/6-7(WED)</t>
    <phoneticPr fontId="2"/>
  </si>
  <si>
    <t>12/9-9(FRI)</t>
  </si>
  <si>
    <t>12/9-9(FRI)</t>
    <phoneticPr fontId="2"/>
  </si>
  <si>
    <t>12/13-14(WED)</t>
    <phoneticPr fontId="2"/>
  </si>
  <si>
    <t>12/20-21(WED)</t>
    <phoneticPr fontId="2"/>
  </si>
  <si>
    <t>12/23(FRI)</t>
  </si>
  <si>
    <t>12/22(THU)</t>
  </si>
  <si>
    <t>12/16(FRI)</t>
  </si>
  <si>
    <t>12/15(THU)</t>
  </si>
  <si>
    <t>12/9(FRI)</t>
  </si>
  <si>
    <t>12/8(THU)</t>
  </si>
  <si>
    <t>12/2(FRI)</t>
  </si>
  <si>
    <t>11/30(WED)</t>
  </si>
  <si>
    <t>11/30(WED)</t>
    <phoneticPr fontId="2"/>
  </si>
  <si>
    <t>12/1(THU)</t>
  </si>
  <si>
    <t>12/1(THU)</t>
    <phoneticPr fontId="2"/>
  </si>
  <si>
    <t>12/7(WED)</t>
    <phoneticPr fontId="2"/>
  </si>
  <si>
    <t>12/14(WED)</t>
  </si>
  <si>
    <t>12/14(WED)</t>
    <phoneticPr fontId="2"/>
  </si>
  <si>
    <t>12/21(WED)</t>
    <phoneticPr fontId="2"/>
  </si>
  <si>
    <t>12/28-28(WED)</t>
  </si>
  <si>
    <t>12/26-27(TUE)</t>
  </si>
  <si>
    <t>12/21-21(WED)</t>
  </si>
  <si>
    <t>12/19-20(TUE)</t>
  </si>
  <si>
    <t>12/14-14(WED)</t>
  </si>
  <si>
    <t>12/12-13(TUE)</t>
  </si>
  <si>
    <t>12/5-6(TUE)</t>
  </si>
  <si>
    <t>12/7-7(WED)</t>
    <phoneticPr fontId="2"/>
  </si>
  <si>
    <t>12/5(MON)</t>
  </si>
  <si>
    <t>12/12(MON)</t>
  </si>
  <si>
    <t>12/19(MON)</t>
  </si>
  <si>
    <t>12/26(MON)</t>
  </si>
  <si>
    <t>12/15(THU)</t>
    <phoneticPr fontId="2"/>
  </si>
  <si>
    <t>12/8(THU)</t>
    <phoneticPr fontId="2"/>
  </si>
  <si>
    <t>2300W</t>
    <phoneticPr fontId="2"/>
  </si>
  <si>
    <t>1412W</t>
    <phoneticPr fontId="2"/>
  </si>
  <si>
    <t>0158N</t>
    <phoneticPr fontId="2"/>
  </si>
  <si>
    <t>2301W</t>
    <phoneticPr fontId="2"/>
  </si>
  <si>
    <t>1413W</t>
    <phoneticPr fontId="2"/>
  </si>
  <si>
    <t>0159N</t>
    <phoneticPr fontId="2"/>
  </si>
  <si>
    <t>2302W</t>
    <phoneticPr fontId="2"/>
  </si>
  <si>
    <t>1414W</t>
    <phoneticPr fontId="2"/>
  </si>
  <si>
    <t>0160N</t>
    <phoneticPr fontId="2"/>
  </si>
  <si>
    <t>2303W</t>
    <phoneticPr fontId="2"/>
  </si>
  <si>
    <t>1415W</t>
    <phoneticPr fontId="2"/>
  </si>
  <si>
    <t>0161N</t>
    <phoneticPr fontId="2"/>
  </si>
  <si>
    <t>1/9-9(MON)</t>
  </si>
  <si>
    <t>1/10-11(WED)</t>
  </si>
  <si>
    <t>1/13-13(FRI)</t>
  </si>
  <si>
    <t>1/16-16(MON)</t>
  </si>
  <si>
    <t>1/17-18(WED)</t>
  </si>
  <si>
    <t>1/20-20(FRI)</t>
  </si>
  <si>
    <t>1/23-23(MON)</t>
  </si>
  <si>
    <t>1/24-25(WED)</t>
  </si>
  <si>
    <t>1/27-27(FRI)</t>
  </si>
  <si>
    <t>1/30-30(MON)</t>
  </si>
  <si>
    <t>1/31-1(WED)</t>
  </si>
  <si>
    <t>2/3-3(FRI)</t>
  </si>
  <si>
    <t>1/5(THU)</t>
  </si>
  <si>
    <t>1/6(FRI)</t>
  </si>
  <si>
    <t>1/11(WED)</t>
  </si>
  <si>
    <t>1/12(THU)</t>
  </si>
  <si>
    <t>1/13(FRI)</t>
  </si>
  <si>
    <t>1/18(WED)</t>
  </si>
  <si>
    <t>1/19(THU)</t>
  </si>
  <si>
    <t>1/20(FRI)</t>
  </si>
  <si>
    <t>1/25(WED)</t>
  </si>
  <si>
    <t>1/26(THU)</t>
  </si>
  <si>
    <t>1/27(FRI)</t>
  </si>
  <si>
    <t>2/1(WED)</t>
  </si>
  <si>
    <t>1/9-10(TUE)</t>
  </si>
  <si>
    <t>1/11-11(WED)</t>
  </si>
  <si>
    <t>1/16-17(TUE)</t>
  </si>
  <si>
    <t>1/18-18(WED)</t>
  </si>
  <si>
    <t>1/23-24(TUE)</t>
  </si>
  <si>
    <t>1/25-25(WED)</t>
  </si>
  <si>
    <t>1/30-31(TUE)</t>
  </si>
  <si>
    <t>2/1-1(WED)</t>
  </si>
  <si>
    <t>1/16(MON)</t>
  </si>
  <si>
    <t>1/23(MON)</t>
  </si>
  <si>
    <t>1/30(MON)</t>
  </si>
  <si>
    <t>2304W</t>
    <phoneticPr fontId="2"/>
  </si>
  <si>
    <t>1416W</t>
    <phoneticPr fontId="2"/>
  </si>
  <si>
    <t>0162N</t>
    <phoneticPr fontId="2"/>
  </si>
  <si>
    <t>2305W</t>
    <phoneticPr fontId="2"/>
  </si>
  <si>
    <t>1417W</t>
    <phoneticPr fontId="2"/>
  </si>
  <si>
    <t>0163N</t>
    <phoneticPr fontId="2"/>
  </si>
  <si>
    <t>2306W</t>
    <phoneticPr fontId="2"/>
  </si>
  <si>
    <t>1418W</t>
    <phoneticPr fontId="2"/>
  </si>
  <si>
    <t>0164N</t>
    <phoneticPr fontId="2"/>
  </si>
  <si>
    <t>2307W</t>
    <phoneticPr fontId="2"/>
  </si>
  <si>
    <t>1419W</t>
    <phoneticPr fontId="2"/>
  </si>
  <si>
    <t>2/6-6(MON)</t>
  </si>
  <si>
    <t>2/7-8(WED)</t>
  </si>
  <si>
    <t>2/10-10(FRI)</t>
  </si>
  <si>
    <t>2/13-13(MON)</t>
    <phoneticPr fontId="2"/>
  </si>
  <si>
    <t>2/14-15(WED)</t>
  </si>
  <si>
    <t>2/17-17(FRI)</t>
  </si>
  <si>
    <t>2/20-20(MON)</t>
  </si>
  <si>
    <t>2/21-22(WED)</t>
  </si>
  <si>
    <t>2/24-24(FRI)</t>
  </si>
  <si>
    <t>2/27-27(MON)</t>
  </si>
  <si>
    <t>2/28-1(WED)</t>
  </si>
  <si>
    <t>2/2(THU)</t>
  </si>
  <si>
    <t>2/3(FRI)</t>
  </si>
  <si>
    <t>2/8(WED)</t>
  </si>
  <si>
    <t>2/9(THU)</t>
  </si>
  <si>
    <t>2/10(FRI)</t>
  </si>
  <si>
    <t>2/15(WED)</t>
  </si>
  <si>
    <t>2/16(THU)</t>
  </si>
  <si>
    <t>2/17(FRI)</t>
  </si>
  <si>
    <t>2/21(TUE)</t>
  </si>
  <si>
    <t>2/22(WED)</t>
  </si>
  <si>
    <t>2/24(FRI)</t>
  </si>
  <si>
    <t>2/6-7(TUE)</t>
  </si>
  <si>
    <t>2/8-8(WED)</t>
  </si>
  <si>
    <t>2/13-14(TUE)</t>
  </si>
  <si>
    <t>2/15-15(WED)</t>
  </si>
  <si>
    <t>2/20-21(TUE)</t>
  </si>
  <si>
    <t>2/22-22(WED)</t>
  </si>
  <si>
    <t>2/27-28(TUE)</t>
  </si>
  <si>
    <t>3/1-1(WED)</t>
  </si>
  <si>
    <t>2/6(MON)</t>
  </si>
  <si>
    <t>2/20(MON)</t>
  </si>
  <si>
    <t>2/27(MON)</t>
  </si>
  <si>
    <t>SINOKOR VLADIVOSTOK</t>
    <phoneticPr fontId="2"/>
  </si>
  <si>
    <t>0165N</t>
    <phoneticPr fontId="2"/>
  </si>
  <si>
    <t>1420W</t>
    <phoneticPr fontId="2"/>
  </si>
  <si>
    <t>0166N</t>
    <phoneticPr fontId="2"/>
  </si>
  <si>
    <t>2308W</t>
    <phoneticPr fontId="2"/>
  </si>
  <si>
    <t>1421W</t>
    <phoneticPr fontId="2"/>
  </si>
  <si>
    <t>0167N</t>
    <phoneticPr fontId="2"/>
  </si>
  <si>
    <t>2309W</t>
    <phoneticPr fontId="2"/>
  </si>
  <si>
    <t>1422W</t>
    <phoneticPr fontId="2"/>
  </si>
  <si>
    <t>0168N</t>
    <phoneticPr fontId="2"/>
  </si>
  <si>
    <t>2310W</t>
    <phoneticPr fontId="2"/>
  </si>
  <si>
    <t>1423W</t>
    <phoneticPr fontId="2"/>
  </si>
  <si>
    <t>0169N</t>
    <phoneticPr fontId="2"/>
  </si>
  <si>
    <t>2311W</t>
    <phoneticPr fontId="2"/>
  </si>
  <si>
    <t>1424W</t>
    <phoneticPr fontId="2"/>
  </si>
  <si>
    <t>3/3-3(FRI)</t>
  </si>
  <si>
    <t>3/6-6(MON)</t>
  </si>
  <si>
    <t>3/7-8(WED)</t>
  </si>
  <si>
    <t>3/10-10(FRI)</t>
  </si>
  <si>
    <t>3/13-13(MON)</t>
  </si>
  <si>
    <t>3/14-15(WED)</t>
  </si>
  <si>
    <t>3/17-17(FRI)</t>
  </si>
  <si>
    <t>3/20-20(MON)</t>
  </si>
  <si>
    <t>3/21-22(WED)</t>
  </si>
  <si>
    <t>3/24-24(FRI)</t>
  </si>
  <si>
    <t>3/24-24(FRI)</t>
    <phoneticPr fontId="2"/>
  </si>
  <si>
    <t>3/27-27(MON)</t>
  </si>
  <si>
    <t>3/28-29(WED)</t>
  </si>
  <si>
    <t>3/31-31(FRI)</t>
  </si>
  <si>
    <t>4/3-3(MON)</t>
  </si>
  <si>
    <t>4/4-5(WED)</t>
  </si>
  <si>
    <t>3/1(WED)</t>
  </si>
  <si>
    <t>3/2(THU)</t>
  </si>
  <si>
    <t>3/3(FRI)</t>
  </si>
  <si>
    <t>3/8(WED)</t>
  </si>
  <si>
    <t>3/9(THU)</t>
  </si>
  <si>
    <t>3/10(FRI)</t>
  </si>
  <si>
    <t>3/15(WED)</t>
  </si>
  <si>
    <t>3/16(THU)</t>
  </si>
  <si>
    <t>3/16(THU)</t>
    <phoneticPr fontId="2"/>
  </si>
  <si>
    <t>3/20(MON)</t>
  </si>
  <si>
    <t>3/17(FRI)</t>
  </si>
  <si>
    <t>3/22(WED)</t>
  </si>
  <si>
    <t>3/24(FRI)</t>
  </si>
  <si>
    <t>3/29(WED)</t>
  </si>
  <si>
    <t>3/30(THU)</t>
  </si>
  <si>
    <t>3/31(FRI)</t>
  </si>
  <si>
    <t>3/6-7(TUE)</t>
  </si>
  <si>
    <t>3/8-8(WED)</t>
  </si>
  <si>
    <t>3/13-14(TUE)</t>
  </si>
  <si>
    <t>3/15-15(WED)</t>
  </si>
  <si>
    <t>3/20-21(TUE)</t>
  </si>
  <si>
    <t>3/22-22(WED)</t>
  </si>
  <si>
    <t>3/27-28(TUE)</t>
  </si>
  <si>
    <t>3/29-29(WED)</t>
  </si>
  <si>
    <t>4/3-4(TUE)</t>
  </si>
  <si>
    <t>4/5-5(WED)</t>
  </si>
  <si>
    <t>3/6(MON)</t>
  </si>
  <si>
    <t>3/13(MON)</t>
  </si>
  <si>
    <t>3/27(MON)</t>
  </si>
  <si>
    <t>4/3(MON)</t>
  </si>
  <si>
    <t>0170N</t>
    <phoneticPr fontId="2"/>
  </si>
  <si>
    <t>2312W</t>
    <phoneticPr fontId="2"/>
  </si>
  <si>
    <t>1425W</t>
    <phoneticPr fontId="2"/>
  </si>
  <si>
    <t>0171N</t>
    <phoneticPr fontId="2"/>
  </si>
  <si>
    <t>2313W</t>
    <phoneticPr fontId="2"/>
  </si>
  <si>
    <t>1426W</t>
    <phoneticPr fontId="2"/>
  </si>
  <si>
    <t>0172N</t>
    <phoneticPr fontId="2"/>
  </si>
  <si>
    <t>2314W</t>
    <phoneticPr fontId="2"/>
  </si>
  <si>
    <t>1427W</t>
    <phoneticPr fontId="2"/>
  </si>
  <si>
    <t>0173N</t>
    <phoneticPr fontId="2"/>
  </si>
  <si>
    <t>2315W</t>
    <phoneticPr fontId="2"/>
  </si>
  <si>
    <t>1428W</t>
    <phoneticPr fontId="2"/>
  </si>
  <si>
    <t>4/4-5(WED)</t>
    <phoneticPr fontId="2"/>
  </si>
  <si>
    <t>4/7-7(FRI)</t>
  </si>
  <si>
    <t>4/10-10(MON)</t>
  </si>
  <si>
    <t>4/11-12(WED)</t>
  </si>
  <si>
    <t>4/14-14(FRI)</t>
  </si>
  <si>
    <t>4/17-17(MON)</t>
  </si>
  <si>
    <t>4/18-19(WED)</t>
  </si>
  <si>
    <t>4/21-21(FRI)</t>
  </si>
  <si>
    <t>4/24-24(MON)</t>
  </si>
  <si>
    <t>4/25-26(WED)</t>
  </si>
  <si>
    <t>4/28-28(FRI)</t>
  </si>
  <si>
    <t>5/1-1(MON)</t>
  </si>
  <si>
    <t>5/2-3(WED)</t>
  </si>
  <si>
    <t>4/5(WED)</t>
  </si>
  <si>
    <t>4/6(THU)</t>
  </si>
  <si>
    <t>4/7(FRI)</t>
  </si>
  <si>
    <t>4/12(WED)</t>
  </si>
  <si>
    <t>4/13(THU)</t>
  </si>
  <si>
    <t>4/14(FRI)</t>
  </si>
  <si>
    <t>4/19(WED)</t>
  </si>
  <si>
    <t>4/21(FRI)</t>
  </si>
  <si>
    <t>4/26(WED)</t>
  </si>
  <si>
    <t>4/27(THU)</t>
  </si>
  <si>
    <t>4/28(FRI)</t>
  </si>
  <si>
    <t>4/10-11(TUE)</t>
  </si>
  <si>
    <t>4/12-12(WED)</t>
  </si>
  <si>
    <t>4/17-18(TUE)</t>
  </si>
  <si>
    <t>4/19-19(WED)</t>
  </si>
  <si>
    <t>4/24-25(TUE)</t>
  </si>
  <si>
    <t>4/26-26(WED)</t>
  </si>
  <si>
    <t>4/28-28(FRI)</t>
    <phoneticPr fontId="2"/>
  </si>
  <si>
    <t>5/1-2(TUE)</t>
    <phoneticPr fontId="2"/>
  </si>
  <si>
    <t>5/3-3(WED)</t>
  </si>
  <si>
    <t>4/10(MON)</t>
  </si>
  <si>
    <t>4/17(MON)</t>
  </si>
  <si>
    <t>4/24(MON)</t>
  </si>
  <si>
    <t>5/1(MON)</t>
  </si>
  <si>
    <t>SINOKOR VLADIVOSTOK</t>
  </si>
  <si>
    <t>0174N</t>
    <phoneticPr fontId="2"/>
  </si>
  <si>
    <t>2316W</t>
    <phoneticPr fontId="2"/>
  </si>
  <si>
    <t>1429W</t>
    <phoneticPr fontId="2"/>
  </si>
  <si>
    <t>0175N</t>
    <phoneticPr fontId="2"/>
  </si>
  <si>
    <t>2317W</t>
    <phoneticPr fontId="2"/>
  </si>
  <si>
    <t>1430W</t>
    <phoneticPr fontId="2"/>
  </si>
  <si>
    <t>0176N</t>
    <phoneticPr fontId="2"/>
  </si>
  <si>
    <t>2318W</t>
    <phoneticPr fontId="2"/>
  </si>
  <si>
    <t>1431W</t>
    <phoneticPr fontId="2"/>
  </si>
  <si>
    <t>0177N</t>
    <phoneticPr fontId="2"/>
  </si>
  <si>
    <t>2319W</t>
    <phoneticPr fontId="2"/>
  </si>
  <si>
    <t>1432W</t>
    <phoneticPr fontId="2"/>
  </si>
  <si>
    <t>0178N</t>
    <phoneticPr fontId="2"/>
  </si>
  <si>
    <t>-</t>
  </si>
  <si>
    <t>-</t>
    <phoneticPr fontId="2"/>
  </si>
  <si>
    <t>5/12-12(FRI)</t>
  </si>
  <si>
    <t>5/15-15(MON)</t>
  </si>
  <si>
    <t>5/16-17(WED)</t>
  </si>
  <si>
    <t>5/19-19(FRI)</t>
  </si>
  <si>
    <t>5/22-22(MON)</t>
  </si>
  <si>
    <t>5/23-24(WED)</t>
  </si>
  <si>
    <t>5/26-26(FRI)</t>
  </si>
  <si>
    <t>5/29-29(MON)</t>
  </si>
  <si>
    <t>5/30-31(WED)</t>
  </si>
  <si>
    <t>6/2-2(FRI)</t>
  </si>
  <si>
    <t>5/10(WED)</t>
  </si>
  <si>
    <t>5/11(THU)</t>
  </si>
  <si>
    <t>5/12(FRI)</t>
  </si>
  <si>
    <t>5/17(WED)</t>
  </si>
  <si>
    <t>5/18(THU)</t>
  </si>
  <si>
    <t>5/19(FRI)</t>
  </si>
  <si>
    <t>5/24(WED)</t>
  </si>
  <si>
    <t>5/25(THU)</t>
  </si>
  <si>
    <t>5/26(FRI)</t>
  </si>
  <si>
    <t>5/31(WED)</t>
  </si>
  <si>
    <t>5/1-2(TUE)</t>
  </si>
  <si>
    <t>5/10-10(WED)</t>
  </si>
  <si>
    <t>5/15-16(TUE)</t>
  </si>
  <si>
    <t>5/17-17(WED)</t>
  </si>
  <si>
    <t>5/22-23(TUE)</t>
  </si>
  <si>
    <t>5/24-24(WED)</t>
  </si>
  <si>
    <t>5/29-30(TUE)</t>
  </si>
  <si>
    <t>5/31-31(WED)</t>
  </si>
  <si>
    <t>5/8(MON)</t>
  </si>
  <si>
    <t>5/15(MON)</t>
  </si>
  <si>
    <t>5/22(MON)</t>
  </si>
  <si>
    <t>5/29(MON)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</si>
</sst>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&lt;=999]000;[&lt;=99999]000\-00;000\-0000"/>
    <numFmt numFmtId="177" formatCode="mmm\.dd"/>
    <numFmt numFmtId="178" formatCode="m/d"/>
    <numFmt numFmtId="179" formatCode="[$-F800]dddd\,\ mmmm\ dd\,\ yyyy"/>
    <numFmt numFmtId="180" formatCode="m/d;@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8"/>
      <color indexed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62"/>
      <name val="ＭＳ Ｐゴシック"/>
      <family val="3"/>
      <charset val="128"/>
    </font>
    <font>
      <sz val="16"/>
      <color indexed="62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b/>
      <sz val="24"/>
      <color indexed="9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8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b/>
      <sz val="16"/>
      <color indexed="17"/>
      <name val="ＭＳ Ｐゴシック"/>
      <family val="3"/>
      <charset val="128"/>
    </font>
    <font>
      <b/>
      <sz val="18"/>
      <color indexed="17"/>
      <name val="ＭＳ Ｐゴシック"/>
      <family val="3"/>
      <charset val="128"/>
    </font>
    <font>
      <sz val="16"/>
      <name val="HGPｺﾞｼｯｸE"/>
      <family val="3"/>
      <charset val="128"/>
    </font>
    <font>
      <b/>
      <sz val="16"/>
      <color indexed="9"/>
      <name val="Cambria"/>
      <family val="1"/>
    </font>
    <font>
      <b/>
      <sz val="28"/>
      <color indexed="9"/>
      <name val="BatangChe"/>
      <family val="3"/>
    </font>
    <font>
      <u/>
      <sz val="24"/>
      <name val="HGSｺﾞｼｯｸE"/>
      <family val="3"/>
      <charset val="128"/>
    </font>
    <font>
      <sz val="11"/>
      <color indexed="8"/>
      <name val="ＭＳ Ｐゴシック"/>
      <family val="3"/>
      <charset val="129"/>
    </font>
    <font>
      <b/>
      <sz val="16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b/>
      <sz val="28"/>
      <color rgb="FFFFFFFF"/>
      <name val="游ゴシック"/>
      <family val="3"/>
      <charset val="128"/>
    </font>
    <font>
      <sz val="16"/>
      <color theme="3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77" fontId="7" fillId="0" borderId="1" applyBorder="0">
      <alignment horizontal="center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5" fillId="0" borderId="0"/>
    <xf numFmtId="0" fontId="1" fillId="0" borderId="0">
      <alignment vertical="center"/>
    </xf>
    <xf numFmtId="0" fontId="18" fillId="0" borderId="0"/>
    <xf numFmtId="0" fontId="32" fillId="0" borderId="0"/>
    <xf numFmtId="0" fontId="33" fillId="0" borderId="0"/>
  </cellStyleXfs>
  <cellXfs count="177">
    <xf numFmtId="0" fontId="0" fillId="0" borderId="0" xfId="0"/>
    <xf numFmtId="0" fontId="1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0" fillId="0" borderId="0" xfId="0" applyFont="1"/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vertical="center" shrinkToFit="1"/>
    </xf>
    <xf numFmtId="0" fontId="16" fillId="0" borderId="0" xfId="0" applyFont="1"/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8" fillId="2" borderId="0" xfId="0" applyFont="1" applyFill="1" applyProtection="1">
      <protection locked="0"/>
    </xf>
    <xf numFmtId="0" fontId="22" fillId="3" borderId="0" xfId="6" applyFont="1" applyFill="1" applyAlignment="1">
      <alignment horizontal="right"/>
    </xf>
    <xf numFmtId="0" fontId="0" fillId="3" borderId="0" xfId="0" applyFill="1"/>
    <xf numFmtId="0" fontId="23" fillId="0" borderId="0" xfId="6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178" fontId="4" fillId="2" borderId="0" xfId="0" applyNumberFormat="1" applyFont="1" applyFill="1" applyAlignment="1" applyProtection="1">
      <alignment horizontal="center"/>
      <protection locked="0"/>
    </xf>
    <xf numFmtId="49" fontId="4" fillId="2" borderId="0" xfId="0" applyNumberFormat="1" applyFont="1" applyFill="1" applyAlignment="1" applyProtection="1">
      <alignment horizontal="left"/>
      <protection locked="0"/>
    </xf>
    <xf numFmtId="0" fontId="9" fillId="0" borderId="4" xfId="0" applyFont="1" applyBorder="1" applyAlignment="1">
      <alignment horizontal="left"/>
    </xf>
    <xf numFmtId="0" fontId="7" fillId="0" borderId="5" xfId="0" applyFont="1" applyBorder="1"/>
    <xf numFmtId="49" fontId="7" fillId="0" borderId="5" xfId="0" applyNumberFormat="1" applyFont="1" applyBorder="1" applyAlignment="1">
      <alignment horizontal="center"/>
    </xf>
    <xf numFmtId="177" fontId="7" fillId="0" borderId="5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0" fillId="0" borderId="6" xfId="0" applyBorder="1"/>
    <xf numFmtId="0" fontId="0" fillId="0" borderId="7" xfId="0" applyBorder="1"/>
    <xf numFmtId="0" fontId="20" fillId="0" borderId="8" xfId="0" applyFont="1" applyBorder="1"/>
    <xf numFmtId="177" fontId="20" fillId="0" borderId="0" xfId="0" applyNumberFormat="1" applyFont="1"/>
    <xf numFmtId="177" fontId="7" fillId="0" borderId="9" xfId="0" applyNumberFormat="1" applyFont="1" applyBorder="1" applyAlignment="1">
      <alignment horizontal="center"/>
    </xf>
    <xf numFmtId="0" fontId="0" fillId="0" borderId="10" xfId="0" applyBorder="1"/>
    <xf numFmtId="178" fontId="8" fillId="0" borderId="6" xfId="0" applyNumberFormat="1" applyFont="1" applyBorder="1" applyAlignment="1">
      <alignment horizontal="right"/>
    </xf>
    <xf numFmtId="178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7" fillId="0" borderId="0" xfId="7" applyFont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0" xfId="0" applyFont="1"/>
    <xf numFmtId="178" fontId="8" fillId="2" borderId="0" xfId="0" applyNumberFormat="1" applyFont="1" applyFill="1" applyAlignment="1" applyProtection="1">
      <alignment horizontal="right"/>
      <protection locked="0"/>
    </xf>
    <xf numFmtId="49" fontId="8" fillId="2" borderId="0" xfId="0" applyNumberFormat="1" applyFont="1" applyFill="1" applyAlignment="1" applyProtection="1">
      <alignment horizontal="left"/>
      <protection locked="0"/>
    </xf>
    <xf numFmtId="0" fontId="20" fillId="0" borderId="12" xfId="0" applyFont="1" applyBorder="1"/>
    <xf numFmtId="0" fontId="20" fillId="0" borderId="6" xfId="0" applyFont="1" applyBorder="1"/>
    <xf numFmtId="49" fontId="20" fillId="0" borderId="6" xfId="0" applyNumberFormat="1" applyFont="1" applyBorder="1" applyAlignment="1">
      <alignment horizontal="center"/>
    </xf>
    <xf numFmtId="177" fontId="20" fillId="0" borderId="6" xfId="0" applyNumberFormat="1" applyFont="1" applyBorder="1"/>
    <xf numFmtId="0" fontId="20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13" xfId="0" applyFont="1" applyBorder="1"/>
    <xf numFmtId="0" fontId="7" fillId="0" borderId="14" xfId="0" applyFont="1" applyBorder="1" applyAlignment="1">
      <alignment horizontal="center"/>
    </xf>
    <xf numFmtId="178" fontId="8" fillId="0" borderId="15" xfId="0" applyNumberFormat="1" applyFont="1" applyBorder="1"/>
    <xf numFmtId="0" fontId="13" fillId="0" borderId="0" xfId="0" applyFont="1"/>
    <xf numFmtId="0" fontId="4" fillId="0" borderId="0" xfId="0" applyFont="1" applyAlignment="1">
      <alignment vertical="center"/>
    </xf>
    <xf numFmtId="0" fontId="27" fillId="0" borderId="0" xfId="6" applyFont="1" applyAlignment="1">
      <alignment horizontal="left" vertical="center"/>
    </xf>
    <xf numFmtId="178" fontId="3" fillId="0" borderId="7" xfId="0" applyNumberFormat="1" applyFont="1" applyBorder="1" applyAlignment="1">
      <alignment horizontal="center"/>
    </xf>
    <xf numFmtId="178" fontId="3" fillId="0" borderId="0" xfId="0" applyNumberFormat="1" applyFont="1" applyAlignment="1">
      <alignment horizontal="center"/>
    </xf>
    <xf numFmtId="0" fontId="7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10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26" fillId="0" borderId="18" xfId="0" applyFont="1" applyBorder="1" applyAlignment="1">
      <alignment horizontal="center" vertical="center"/>
    </xf>
    <xf numFmtId="177" fontId="27" fillId="0" borderId="0" xfId="0" applyNumberFormat="1" applyFont="1"/>
    <xf numFmtId="0" fontId="12" fillId="0" borderId="2" xfId="0" applyFont="1" applyBorder="1" applyAlignment="1">
      <alignment horizontal="center" vertical="center"/>
    </xf>
    <xf numFmtId="178" fontId="8" fillId="0" borderId="19" xfId="0" applyNumberFormat="1" applyFont="1" applyBorder="1" applyAlignment="1">
      <alignment horizontal="right"/>
    </xf>
    <xf numFmtId="178" fontId="28" fillId="0" borderId="19" xfId="0" applyNumberFormat="1" applyFont="1" applyBorder="1" applyAlignment="1">
      <alignment horizontal="right"/>
    </xf>
    <xf numFmtId="0" fontId="19" fillId="0" borderId="2" xfId="0" applyFont="1" applyBorder="1" applyAlignment="1">
      <alignment horizontal="center" vertical="center"/>
    </xf>
    <xf numFmtId="0" fontId="11" fillId="0" borderId="18" xfId="0" applyFont="1" applyBorder="1" applyAlignment="1">
      <alignment vertical="center" shrinkToFit="1"/>
    </xf>
    <xf numFmtId="0" fontId="7" fillId="0" borderId="1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176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8" fillId="0" borderId="15" xfId="0" applyNumberFormat="1" applyFont="1" applyBorder="1"/>
    <xf numFmtId="49" fontId="3" fillId="0" borderId="20" xfId="0" applyNumberFormat="1" applyFont="1" applyBorder="1"/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77" fontId="27" fillId="0" borderId="8" xfId="0" applyNumberFormat="1" applyFont="1" applyBorder="1"/>
    <xf numFmtId="0" fontId="26" fillId="0" borderId="2" xfId="0" applyFont="1" applyBorder="1" applyAlignment="1">
      <alignment horizontal="center" vertical="center"/>
    </xf>
    <xf numFmtId="178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 vertical="center"/>
    </xf>
    <xf numFmtId="178" fontId="8" fillId="0" borderId="19" xfId="0" applyNumberFormat="1" applyFont="1" applyBorder="1" applyAlignment="1">
      <alignment horizontal="center"/>
    </xf>
    <xf numFmtId="178" fontId="8" fillId="4" borderId="19" xfId="0" applyNumberFormat="1" applyFont="1" applyFill="1" applyBorder="1" applyAlignment="1">
      <alignment horizontal="center"/>
    </xf>
    <xf numFmtId="178" fontId="28" fillId="0" borderId="19" xfId="0" applyNumberFormat="1" applyFont="1" applyBorder="1" applyAlignment="1">
      <alignment horizontal="center"/>
    </xf>
    <xf numFmtId="0" fontId="29" fillId="5" borderId="0" xfId="0" applyFont="1" applyFill="1" applyAlignment="1">
      <alignment horizontal="center"/>
    </xf>
    <xf numFmtId="178" fontId="8" fillId="0" borderId="2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0" xfId="0" applyFont="1" applyBorder="1"/>
    <xf numFmtId="0" fontId="7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/>
    </xf>
    <xf numFmtId="178" fontId="8" fillId="0" borderId="12" xfId="0" applyNumberFormat="1" applyFont="1" applyBorder="1" applyAlignment="1">
      <alignment horizontal="center"/>
    </xf>
    <xf numFmtId="178" fontId="8" fillId="0" borderId="4" xfId="0" applyNumberFormat="1" applyFont="1" applyBorder="1" applyAlignment="1">
      <alignment horizontal="center"/>
    </xf>
    <xf numFmtId="178" fontId="8" fillId="0" borderId="16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31" fillId="0" borderId="2" xfId="0" applyFont="1" applyBorder="1" applyAlignment="1">
      <alignment horizontal="center" vertical="center"/>
    </xf>
    <xf numFmtId="180" fontId="8" fillId="0" borderId="6" xfId="0" applyNumberFormat="1" applyFont="1" applyBorder="1" applyAlignment="1">
      <alignment horizontal="center"/>
    </xf>
    <xf numFmtId="180" fontId="8" fillId="0" borderId="0" xfId="0" applyNumberFormat="1" applyFont="1" applyAlignment="1">
      <alignment horizontal="center"/>
    </xf>
    <xf numFmtId="0" fontId="8" fillId="2" borderId="0" xfId="0" applyFont="1" applyFill="1" applyAlignment="1" applyProtection="1">
      <alignment horizontal="right"/>
      <protection locked="0"/>
    </xf>
    <xf numFmtId="0" fontId="8" fillId="0" borderId="0" xfId="0" applyFont="1" applyAlignment="1">
      <alignment horizontal="right" vertical="center"/>
    </xf>
    <xf numFmtId="0" fontId="7" fillId="0" borderId="10" xfId="0" applyFont="1" applyBorder="1"/>
    <xf numFmtId="0" fontId="7" fillId="0" borderId="22" xfId="0" applyFont="1" applyBorder="1" applyAlignment="1">
      <alignment horizontal="center"/>
    </xf>
    <xf numFmtId="178" fontId="8" fillId="0" borderId="8" xfId="0" applyNumberFormat="1" applyFont="1" applyBorder="1" applyAlignment="1">
      <alignment horizontal="center"/>
    </xf>
    <xf numFmtId="180" fontId="8" fillId="0" borderId="19" xfId="0" applyNumberFormat="1" applyFont="1" applyBorder="1" applyAlignment="1">
      <alignment horizontal="center"/>
    </xf>
    <xf numFmtId="0" fontId="7" fillId="0" borderId="7" xfId="0" applyFont="1" applyBorder="1"/>
    <xf numFmtId="180" fontId="8" fillId="0" borderId="20" xfId="0" applyNumberFormat="1" applyFont="1" applyBorder="1" applyAlignment="1">
      <alignment horizontal="center"/>
    </xf>
    <xf numFmtId="180" fontId="8" fillId="0" borderId="15" xfId="0" applyNumberFormat="1" applyFont="1" applyBorder="1" applyAlignment="1">
      <alignment horizontal="center"/>
    </xf>
    <xf numFmtId="178" fontId="8" fillId="0" borderId="10" xfId="0" applyNumberFormat="1" applyFont="1" applyBorder="1" applyAlignment="1">
      <alignment horizontal="center"/>
    </xf>
    <xf numFmtId="178" fontId="8" fillId="0" borderId="9" xfId="0" applyNumberFormat="1" applyFont="1" applyBorder="1" applyAlignment="1">
      <alignment horizontal="center"/>
    </xf>
    <xf numFmtId="179" fontId="4" fillId="0" borderId="0" xfId="0" applyNumberFormat="1" applyFont="1"/>
    <xf numFmtId="178" fontId="0" fillId="0" borderId="0" xfId="0" applyNumberFormat="1"/>
    <xf numFmtId="0" fontId="7" fillId="6" borderId="12" xfId="0" applyFont="1" applyFill="1" applyBorder="1" applyAlignment="1">
      <alignment horizontal="left"/>
    </xf>
    <xf numFmtId="0" fontId="7" fillId="6" borderId="7" xfId="0" applyFont="1" applyFill="1" applyBorder="1"/>
    <xf numFmtId="0" fontId="4" fillId="7" borderId="0" xfId="0" applyFont="1" applyFill="1" applyAlignment="1">
      <alignment vertical="center"/>
    </xf>
    <xf numFmtId="0" fontId="7" fillId="6" borderId="16" xfId="0" applyFont="1" applyFill="1" applyBorder="1" applyAlignment="1">
      <alignment horizontal="center"/>
    </xf>
    <xf numFmtId="180" fontId="8" fillId="6" borderId="6" xfId="0" applyNumberFormat="1" applyFont="1" applyFill="1" applyBorder="1" applyAlignment="1">
      <alignment horizontal="center"/>
    </xf>
    <xf numFmtId="178" fontId="8" fillId="6" borderId="1" xfId="0" applyNumberFormat="1" applyFont="1" applyFill="1" applyBorder="1" applyAlignment="1">
      <alignment horizontal="center"/>
    </xf>
    <xf numFmtId="180" fontId="8" fillId="6" borderId="19" xfId="0" applyNumberFormat="1" applyFont="1" applyFill="1" applyBorder="1" applyAlignment="1">
      <alignment horizontal="center"/>
    </xf>
    <xf numFmtId="178" fontId="8" fillId="6" borderId="21" xfId="0" applyNumberFormat="1" applyFont="1" applyFill="1" applyBorder="1" applyAlignment="1">
      <alignment horizontal="center"/>
    </xf>
    <xf numFmtId="178" fontId="8" fillId="6" borderId="19" xfId="0" applyNumberFormat="1" applyFont="1" applyFill="1" applyBorder="1" applyAlignment="1">
      <alignment horizontal="center"/>
    </xf>
    <xf numFmtId="178" fontId="28" fillId="6" borderId="19" xfId="0" applyNumberFormat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180" fontId="8" fillId="6" borderId="15" xfId="0" applyNumberFormat="1" applyFont="1" applyFill="1" applyBorder="1" applyAlignment="1">
      <alignment horizontal="center"/>
    </xf>
    <xf numFmtId="178" fontId="8" fillId="6" borderId="9" xfId="0" applyNumberFormat="1" applyFont="1" applyFill="1" applyBorder="1" applyAlignment="1">
      <alignment horizontal="center"/>
    </xf>
    <xf numFmtId="178" fontId="8" fillId="6" borderId="12" xfId="0" applyNumberFormat="1" applyFont="1" applyFill="1" applyBorder="1" applyAlignment="1">
      <alignment horizontal="center"/>
    </xf>
    <xf numFmtId="178" fontId="8" fillId="6" borderId="16" xfId="0" quotePrefix="1" applyNumberFormat="1" applyFont="1" applyFill="1" applyBorder="1" applyAlignment="1">
      <alignment horizontal="center"/>
    </xf>
    <xf numFmtId="178" fontId="8" fillId="0" borderId="19" xfId="0" quotePrefix="1" applyNumberFormat="1" applyFont="1" applyBorder="1" applyAlignment="1">
      <alignment horizontal="center"/>
    </xf>
    <xf numFmtId="0" fontId="7" fillId="8" borderId="1" xfId="0" applyFont="1" applyFill="1" applyBorder="1" applyAlignment="1">
      <alignment horizontal="left"/>
    </xf>
    <xf numFmtId="0" fontId="7" fillId="8" borderId="20" xfId="0" applyFont="1" applyFill="1" applyBorder="1"/>
    <xf numFmtId="0" fontId="7" fillId="8" borderId="19" xfId="0" applyFont="1" applyFill="1" applyBorder="1" applyAlignment="1">
      <alignment horizontal="center"/>
    </xf>
    <xf numFmtId="178" fontId="8" fillId="8" borderId="19" xfId="0" quotePrefix="1" applyNumberFormat="1" applyFont="1" applyFill="1" applyBorder="1" applyAlignment="1">
      <alignment horizontal="center"/>
    </xf>
    <xf numFmtId="180" fontId="8" fillId="8" borderId="20" xfId="0" applyNumberFormat="1" applyFont="1" applyFill="1" applyBorder="1" applyAlignment="1">
      <alignment horizontal="center"/>
    </xf>
    <xf numFmtId="178" fontId="8" fillId="8" borderId="4" xfId="0" applyNumberFormat="1" applyFont="1" applyFill="1" applyBorder="1" applyAlignment="1">
      <alignment horizontal="center"/>
    </xf>
    <xf numFmtId="180" fontId="8" fillId="8" borderId="19" xfId="0" applyNumberFormat="1" applyFont="1" applyFill="1" applyBorder="1" applyAlignment="1">
      <alignment horizontal="center"/>
    </xf>
    <xf numFmtId="178" fontId="8" fillId="8" borderId="21" xfId="0" applyNumberFormat="1" applyFont="1" applyFill="1" applyBorder="1" applyAlignment="1">
      <alignment horizontal="center"/>
    </xf>
    <xf numFmtId="178" fontId="8" fillId="8" borderId="19" xfId="0" applyNumberFormat="1" applyFont="1" applyFill="1" applyBorder="1" applyAlignment="1">
      <alignment horizontal="center"/>
    </xf>
    <xf numFmtId="178" fontId="28" fillId="8" borderId="19" xfId="0" applyNumberFormat="1" applyFont="1" applyFill="1" applyBorder="1" applyAlignment="1">
      <alignment horizontal="center"/>
    </xf>
    <xf numFmtId="0" fontId="7" fillId="8" borderId="16" xfId="0" applyFont="1" applyFill="1" applyBorder="1" applyAlignment="1">
      <alignment horizontal="center"/>
    </xf>
    <xf numFmtId="180" fontId="8" fillId="8" borderId="15" xfId="0" applyNumberFormat="1" applyFont="1" applyFill="1" applyBorder="1" applyAlignment="1">
      <alignment horizontal="center"/>
    </xf>
    <xf numFmtId="178" fontId="8" fillId="8" borderId="1" xfId="0" applyNumberFormat="1" applyFont="1" applyFill="1" applyBorder="1" applyAlignment="1">
      <alignment horizontal="center"/>
    </xf>
    <xf numFmtId="178" fontId="8" fillId="8" borderId="9" xfId="0" applyNumberFormat="1" applyFont="1" applyFill="1" applyBorder="1" applyAlignment="1">
      <alignment horizontal="center"/>
    </xf>
    <xf numFmtId="14" fontId="4" fillId="2" borderId="0" xfId="0" applyNumberFormat="1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24" fillId="0" borderId="0" xfId="0" applyFont="1"/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0" fillId="3" borderId="0" xfId="6" applyFont="1" applyFill="1" applyAlignment="1">
      <alignment horizontal="center" vertical="center"/>
    </xf>
    <xf numFmtId="0" fontId="23" fillId="3" borderId="0" xfId="6" applyFont="1" applyFill="1" applyAlignment="1">
      <alignment horizontal="center" vertical="center"/>
    </xf>
    <xf numFmtId="178" fontId="8" fillId="0" borderId="19" xfId="0" quotePrefix="1" applyNumberFormat="1" applyFont="1" applyFill="1" applyBorder="1" applyAlignment="1">
      <alignment horizontal="center"/>
    </xf>
    <xf numFmtId="178" fontId="8" fillId="6" borderId="19" xfId="0" quotePrefix="1" applyNumberFormat="1" applyFont="1" applyFill="1" applyBorder="1" applyAlignment="1">
      <alignment horizontal="center"/>
    </xf>
    <xf numFmtId="178" fontId="8" fillId="8" borderId="4" xfId="0" quotePrefix="1" applyNumberFormat="1" applyFont="1" applyFill="1" applyBorder="1" applyAlignment="1">
      <alignment horizontal="center"/>
    </xf>
    <xf numFmtId="178" fontId="8" fillId="6" borderId="1" xfId="0" quotePrefix="1" applyNumberFormat="1" applyFont="1" applyFill="1" applyBorder="1" applyAlignment="1">
      <alignment horizontal="center"/>
    </xf>
    <xf numFmtId="180" fontId="8" fillId="0" borderId="19" xfId="0" quotePrefix="1" applyNumberFormat="1" applyFont="1" applyBorder="1" applyAlignment="1">
      <alignment horizontal="center"/>
    </xf>
    <xf numFmtId="180" fontId="8" fillId="8" borderId="19" xfId="0" quotePrefix="1" applyNumberFormat="1" applyFont="1" applyFill="1" applyBorder="1" applyAlignment="1">
      <alignment horizontal="center"/>
    </xf>
    <xf numFmtId="180" fontId="8" fillId="6" borderId="19" xfId="0" quotePrefix="1" applyNumberFormat="1" applyFont="1" applyFill="1" applyBorder="1" applyAlignment="1">
      <alignment horizontal="center"/>
    </xf>
    <xf numFmtId="178" fontId="8" fillId="8" borderId="21" xfId="0" quotePrefix="1" applyNumberFormat="1" applyFont="1" applyFill="1" applyBorder="1" applyAlignment="1">
      <alignment horizontal="center"/>
    </xf>
    <xf numFmtId="178" fontId="8" fillId="6" borderId="21" xfId="0" quotePrefix="1" applyNumberFormat="1" applyFont="1" applyFill="1" applyBorder="1" applyAlignment="1">
      <alignment horizontal="center"/>
    </xf>
    <xf numFmtId="178" fontId="28" fillId="8" borderId="19" xfId="0" quotePrefix="1" applyNumberFormat="1" applyFont="1" applyFill="1" applyBorder="1" applyAlignment="1">
      <alignment horizontal="center"/>
    </xf>
    <xf numFmtId="178" fontId="28" fillId="6" borderId="19" xfId="0" quotePrefix="1" applyNumberFormat="1" applyFont="1" applyFill="1" applyBorder="1" applyAlignment="1">
      <alignment horizontal="center"/>
    </xf>
  </cellXfs>
  <cellStyles count="10">
    <cellStyle name="ERVICE//" xfId="1" xr:uid="{00000000-0005-0000-0000-000000000000}"/>
    <cellStyle name="ハイパーリンク" xfId="2" builtinId="8"/>
    <cellStyle name="標準" xfId="0" builtinId="0"/>
    <cellStyle name="標準 2" xfId="3" xr:uid="{00000000-0005-0000-0000-000003000000}"/>
    <cellStyle name="標準 2 2" xfId="4" xr:uid="{00000000-0005-0000-0000-000004000000}"/>
    <cellStyle name="標準 3" xfId="5" xr:uid="{00000000-0005-0000-0000-000005000000}"/>
    <cellStyle name="標準 4" xfId="8" xr:uid="{3FE40136-004E-4FD1-AC67-666DD8403152}"/>
    <cellStyle name="標準 5" xfId="9" xr:uid="{473B0722-AFD7-4CEF-80B8-7F7315910E4B}"/>
    <cellStyle name="標準_dubai" xfId="6" xr:uid="{00000000-0005-0000-0000-000006000000}"/>
    <cellStyle name="標準_南北トレードスケジュール1-27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885825</xdr:colOff>
      <xdr:row>2</xdr:row>
      <xdr:rowOff>219075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42A31E4-86CD-49D0-F732-4EBADF351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4300"/>
          <a:ext cx="695325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885825</xdr:colOff>
      <xdr:row>2</xdr:row>
      <xdr:rowOff>219075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CD1BAFC-ADD6-4337-B906-383E29D01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4300"/>
          <a:ext cx="69532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>
            <a:alpha val="50000"/>
          </a:srgbClr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>
            <a:alpha val="50000"/>
          </a:srgbClr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hyashipping.com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ohyashipping.com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hyashipping.com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ohyashipping.com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ohyashipping.com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ohyashipping.com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ohyashipping.com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ohyashipping.com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ohyashipping.com/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ohyashipping.com/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ohyashipping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hyashipping.com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ohyashipping.com/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ohyashipping.com/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ohyashipping.com/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3"/>
  <sheetViews>
    <sheetView showGridLines="0" showOutlineSymbols="0" zoomScale="55" zoomScaleNormal="59" workbookViewId="0">
      <selection activeCell="T23" sqref="T23"/>
    </sheetView>
  </sheetViews>
  <sheetFormatPr defaultRowHeight="13.5" x14ac:dyDescent="0.15"/>
  <cols>
    <col min="1" max="1" width="16.625" customWidth="1"/>
    <col min="2" max="2" width="19.5" customWidth="1"/>
    <col min="3" max="3" width="11.75" customWidth="1"/>
    <col min="4" max="4" width="9.625" customWidth="1"/>
    <col min="5" max="5" width="6.625" customWidth="1"/>
    <col min="6" max="6" width="5" customWidth="1"/>
    <col min="7" max="7" width="11.125" customWidth="1"/>
    <col min="8" max="8" width="5" customWidth="1"/>
    <col min="9" max="9" width="19.125" customWidth="1"/>
    <col min="10" max="14" width="16.75" customWidth="1"/>
    <col min="15" max="15" width="9.375" customWidth="1"/>
    <col min="16" max="16" width="5.75" customWidth="1"/>
  </cols>
  <sheetData>
    <row r="1" spans="1:16" ht="23.25" customHeight="1" x14ac:dyDescent="0.3">
      <c r="A1" s="164" t="s">
        <v>23</v>
      </c>
      <c r="B1" s="165"/>
      <c r="C1" s="165"/>
      <c r="D1" s="165"/>
      <c r="E1" s="165"/>
      <c r="F1" s="165"/>
      <c r="G1" s="165"/>
      <c r="H1" s="27"/>
      <c r="I1" s="27"/>
      <c r="J1" s="27"/>
      <c r="K1" s="27"/>
      <c r="L1" s="27"/>
      <c r="M1" s="27"/>
      <c r="N1" s="27"/>
      <c r="O1" s="27"/>
      <c r="P1" s="26" t="s">
        <v>24</v>
      </c>
    </row>
    <row r="2" spans="1:16" ht="23.25" customHeight="1" x14ac:dyDescent="0.3">
      <c r="A2" s="165"/>
      <c r="B2" s="165"/>
      <c r="C2" s="165"/>
      <c r="D2" s="165"/>
      <c r="E2" s="165"/>
      <c r="F2" s="165"/>
      <c r="G2" s="165"/>
      <c r="H2" s="27"/>
      <c r="I2" s="27"/>
      <c r="J2" s="27"/>
      <c r="K2" s="27"/>
      <c r="L2" s="27"/>
      <c r="M2" s="27"/>
      <c r="N2" s="27"/>
      <c r="O2" s="27"/>
      <c r="P2" s="26" t="s">
        <v>25</v>
      </c>
    </row>
    <row r="3" spans="1:16" ht="23.25" customHeight="1" x14ac:dyDescent="0.15">
      <c r="A3" s="165"/>
      <c r="B3" s="165"/>
      <c r="C3" s="165"/>
      <c r="D3" s="165"/>
      <c r="E3" s="165"/>
      <c r="F3" s="165"/>
      <c r="G3" s="165"/>
      <c r="H3" s="27"/>
      <c r="I3" s="27"/>
      <c r="J3" s="27"/>
      <c r="K3" s="27"/>
      <c r="L3" s="27"/>
      <c r="M3" s="27"/>
      <c r="N3" s="27"/>
      <c r="O3" s="27"/>
      <c r="P3" s="71" t="s">
        <v>26</v>
      </c>
    </row>
    <row r="4" spans="1:16" ht="23.25" customHeight="1" x14ac:dyDescent="0.2">
      <c r="A4" s="63" t="s">
        <v>21</v>
      </c>
      <c r="B4" s="28"/>
      <c r="C4" s="28"/>
      <c r="D4" s="28"/>
      <c r="E4" s="28"/>
      <c r="F4" s="28"/>
      <c r="G4" s="28"/>
      <c r="O4" s="155" t="e">
        <f>#REF!</f>
        <v>#REF!</v>
      </c>
      <c r="P4" s="156"/>
    </row>
    <row r="5" spans="1:16" ht="24" customHeight="1" x14ac:dyDescent="0.2">
      <c r="A5" s="157" t="s">
        <v>27</v>
      </c>
      <c r="B5" s="157"/>
      <c r="C5" s="157"/>
      <c r="D5" s="49"/>
    </row>
    <row r="6" spans="1:16" s="6" customFormat="1" ht="24" customHeight="1" x14ac:dyDescent="0.2">
      <c r="A6" s="157"/>
      <c r="B6" s="157"/>
      <c r="C6" s="157"/>
      <c r="D6" s="30" t="s">
        <v>30</v>
      </c>
      <c r="E6" s="14"/>
      <c r="F6" s="14"/>
      <c r="G6" s="15"/>
      <c r="H6" s="15"/>
      <c r="I6" s="15"/>
      <c r="J6" s="2"/>
      <c r="L6"/>
      <c r="M6"/>
      <c r="N6" s="16"/>
      <c r="P6" s="5"/>
    </row>
    <row r="7" spans="1:16" s="6" customFormat="1" ht="22.5" customHeight="1" x14ac:dyDescent="0.3">
      <c r="A7" s="29" t="s">
        <v>33</v>
      </c>
      <c r="B7" s="9"/>
      <c r="C7" s="9"/>
      <c r="D7" s="61" t="s">
        <v>31</v>
      </c>
      <c r="E7" s="14"/>
      <c r="F7" s="14"/>
      <c r="G7" s="15"/>
      <c r="H7" s="15"/>
      <c r="I7" s="15"/>
      <c r="J7" s="2"/>
      <c r="N7" s="16"/>
    </row>
    <row r="8" spans="1:16" s="6" customFormat="1" ht="25.5" customHeight="1" thickBot="1" x14ac:dyDescent="0.35">
      <c r="A8" s="48"/>
      <c r="B8" s="9"/>
      <c r="C8" s="9"/>
      <c r="D8" s="22"/>
      <c r="E8" s="14"/>
      <c r="F8" s="14"/>
      <c r="G8" s="15"/>
      <c r="H8" s="15"/>
      <c r="I8" s="15"/>
      <c r="J8" s="2"/>
      <c r="N8" s="16"/>
    </row>
    <row r="9" spans="1:16" ht="24" customHeight="1" thickBot="1" x14ac:dyDescent="0.2">
      <c r="A9" s="78"/>
      <c r="B9" s="21"/>
      <c r="C9" s="8" t="s">
        <v>4</v>
      </c>
      <c r="D9" s="158" t="s">
        <v>34</v>
      </c>
      <c r="E9" s="159"/>
      <c r="F9" s="159"/>
      <c r="G9" s="159"/>
      <c r="H9" s="160"/>
      <c r="I9" s="87" t="s">
        <v>22</v>
      </c>
      <c r="J9" s="69" t="s">
        <v>8</v>
      </c>
      <c r="K9" s="70" t="s">
        <v>9</v>
      </c>
      <c r="L9" s="72" t="s">
        <v>10</v>
      </c>
      <c r="M9" s="70" t="s">
        <v>11</v>
      </c>
      <c r="N9" s="77" t="s">
        <v>12</v>
      </c>
    </row>
    <row r="10" spans="1:16" s="6" customFormat="1" ht="24.6" customHeight="1" thickBot="1" x14ac:dyDescent="0.2">
      <c r="A10" s="161" t="s">
        <v>0</v>
      </c>
      <c r="B10" s="162"/>
      <c r="C10" s="88"/>
      <c r="D10" s="161" t="s">
        <v>6</v>
      </c>
      <c r="E10" s="163"/>
      <c r="F10" s="162"/>
      <c r="G10" s="161" t="s">
        <v>5</v>
      </c>
      <c r="H10" s="162"/>
      <c r="I10" s="67" t="s">
        <v>6</v>
      </c>
      <c r="J10" s="74" t="s">
        <v>7</v>
      </c>
      <c r="K10" s="67" t="s">
        <v>7</v>
      </c>
      <c r="L10" s="74" t="s">
        <v>7</v>
      </c>
      <c r="M10" s="74" t="s">
        <v>7</v>
      </c>
      <c r="N10" s="74" t="s">
        <v>7</v>
      </c>
    </row>
    <row r="11" spans="1:16" ht="24.6" customHeight="1" x14ac:dyDescent="0.2">
      <c r="A11" s="79"/>
      <c r="B11" s="58"/>
      <c r="C11" s="66"/>
      <c r="D11" s="60"/>
      <c r="E11" s="85"/>
      <c r="F11" s="86"/>
      <c r="G11" s="44"/>
      <c r="H11" s="64"/>
      <c r="I11" s="75"/>
      <c r="J11" s="75"/>
      <c r="K11" s="75"/>
      <c r="L11" s="76"/>
      <c r="M11" s="75"/>
      <c r="N11" s="75"/>
      <c r="O11" s="62" t="s">
        <v>29</v>
      </c>
    </row>
    <row r="12" spans="1:16" ht="24.6" customHeight="1" x14ac:dyDescent="0.2">
      <c r="A12" s="79"/>
      <c r="B12" s="58"/>
      <c r="C12" s="59"/>
      <c r="D12" s="60"/>
      <c r="E12" s="85"/>
      <c r="F12" s="86"/>
      <c r="G12" s="44"/>
      <c r="H12" s="64"/>
      <c r="I12" s="75"/>
      <c r="J12" s="75"/>
      <c r="K12" s="75"/>
      <c r="L12" s="76"/>
      <c r="M12" s="75"/>
      <c r="N12" s="75"/>
      <c r="O12" s="62" t="s">
        <v>28</v>
      </c>
    </row>
    <row r="13" spans="1:16" ht="24.6" customHeight="1" x14ac:dyDescent="0.2">
      <c r="A13" s="79"/>
      <c r="B13" s="58"/>
      <c r="C13" s="59"/>
      <c r="D13" s="60"/>
      <c r="E13" s="85"/>
      <c r="F13" s="86"/>
      <c r="G13" s="44"/>
      <c r="H13" s="64"/>
      <c r="I13" s="75"/>
      <c r="J13" s="75"/>
      <c r="K13" s="75"/>
      <c r="L13" s="76"/>
      <c r="M13" s="75"/>
      <c r="N13" s="75"/>
      <c r="O13" s="62"/>
    </row>
    <row r="14" spans="1:16" ht="24.6" customHeight="1" x14ac:dyDescent="0.2">
      <c r="A14" s="79"/>
      <c r="B14" s="58"/>
      <c r="C14" s="59"/>
      <c r="D14" s="60"/>
      <c r="E14" s="85"/>
      <c r="F14" s="86"/>
      <c r="G14" s="44"/>
      <c r="H14" s="64"/>
      <c r="I14" s="75"/>
      <c r="J14" s="75"/>
      <c r="K14" s="75"/>
      <c r="L14" s="76"/>
      <c r="M14" s="75"/>
      <c r="N14" s="75"/>
      <c r="O14" s="62"/>
    </row>
    <row r="15" spans="1:16" ht="24.6" customHeight="1" x14ac:dyDescent="0.2">
      <c r="A15" s="79"/>
      <c r="B15" s="58"/>
      <c r="C15" s="59"/>
      <c r="D15" s="60"/>
      <c r="E15" s="85"/>
      <c r="F15" s="86"/>
      <c r="G15" s="44"/>
      <c r="H15" s="64"/>
      <c r="I15" s="75"/>
      <c r="J15" s="75"/>
      <c r="K15" s="75"/>
      <c r="L15" s="76"/>
      <c r="M15" s="75"/>
      <c r="N15" s="75"/>
      <c r="O15" s="62"/>
    </row>
    <row r="16" spans="1:16" ht="24.6" customHeight="1" x14ac:dyDescent="0.2">
      <c r="A16" s="79"/>
      <c r="B16" s="58"/>
      <c r="C16" s="59"/>
      <c r="D16" s="60"/>
      <c r="E16" s="85"/>
      <c r="F16" s="86"/>
      <c r="G16" s="44"/>
      <c r="H16" s="64"/>
      <c r="I16" s="75"/>
      <c r="J16" s="75"/>
      <c r="K16" s="75"/>
      <c r="L16" s="76"/>
      <c r="M16" s="75"/>
      <c r="N16" s="75"/>
      <c r="O16" s="62"/>
    </row>
    <row r="17" spans="1:15" ht="24.6" customHeight="1" x14ac:dyDescent="0.2">
      <c r="A17" s="79"/>
      <c r="B17" s="58"/>
      <c r="C17" s="59"/>
      <c r="D17" s="60"/>
      <c r="E17" s="85"/>
      <c r="F17" s="86"/>
      <c r="G17" s="44"/>
      <c r="H17" s="64"/>
      <c r="I17" s="75"/>
      <c r="J17" s="75"/>
      <c r="K17" s="75"/>
      <c r="L17" s="76"/>
      <c r="M17" s="75"/>
      <c r="N17" s="75"/>
      <c r="O17" s="62"/>
    </row>
    <row r="18" spans="1:15" ht="24.6" customHeight="1" x14ac:dyDescent="0.2">
      <c r="A18" s="79"/>
      <c r="B18" s="58"/>
      <c r="C18" s="59"/>
      <c r="D18" s="60"/>
      <c r="E18" s="85"/>
      <c r="F18" s="86"/>
      <c r="G18" s="44"/>
      <c r="H18" s="64"/>
      <c r="I18" s="75"/>
      <c r="J18" s="75"/>
      <c r="K18" s="75"/>
      <c r="L18" s="76"/>
      <c r="M18" s="75"/>
      <c r="N18" s="75"/>
      <c r="O18" s="62"/>
    </row>
    <row r="19" spans="1:15" ht="24.6" customHeight="1" x14ac:dyDescent="0.2">
      <c r="A19" s="79"/>
      <c r="B19" s="58"/>
      <c r="C19" s="59"/>
      <c r="D19" s="60"/>
      <c r="E19" s="85"/>
      <c r="F19" s="86"/>
      <c r="G19" s="44"/>
      <c r="H19" s="64"/>
      <c r="I19" s="75"/>
      <c r="J19" s="75"/>
      <c r="K19" s="75"/>
      <c r="L19" s="76"/>
      <c r="M19" s="75"/>
      <c r="N19" s="75"/>
      <c r="O19" s="62"/>
    </row>
    <row r="20" spans="1:15" ht="24.6" customHeight="1" x14ac:dyDescent="0.2">
      <c r="A20" s="79"/>
      <c r="B20" s="58"/>
      <c r="C20" s="59"/>
      <c r="D20" s="60"/>
      <c r="E20" s="85"/>
      <c r="F20" s="86"/>
      <c r="G20" s="44"/>
      <c r="H20" s="64"/>
      <c r="I20" s="75"/>
      <c r="J20" s="75"/>
      <c r="K20" s="75"/>
      <c r="L20" s="76"/>
      <c r="M20" s="75"/>
      <c r="N20" s="75"/>
      <c r="O20" s="62"/>
    </row>
    <row r="21" spans="1:15" ht="24.6" customHeight="1" x14ac:dyDescent="0.2">
      <c r="A21" s="79"/>
      <c r="B21" s="58"/>
      <c r="C21" s="59"/>
      <c r="D21" s="60"/>
      <c r="E21" s="85"/>
      <c r="F21" s="86"/>
      <c r="G21" s="44"/>
      <c r="H21" s="64"/>
      <c r="I21" s="75"/>
      <c r="J21" s="75"/>
      <c r="K21" s="75"/>
      <c r="L21" s="76"/>
      <c r="M21" s="75"/>
      <c r="N21" s="75"/>
      <c r="O21" s="62"/>
    </row>
    <row r="22" spans="1:15" ht="24.6" customHeight="1" x14ac:dyDescent="0.2">
      <c r="A22" s="79"/>
      <c r="B22" s="58"/>
      <c r="C22" s="59"/>
      <c r="D22" s="60"/>
      <c r="E22" s="85"/>
      <c r="F22" s="86"/>
      <c r="G22" s="44"/>
      <c r="H22" s="64"/>
      <c r="I22" s="75"/>
      <c r="J22" s="75"/>
      <c r="K22" s="75"/>
      <c r="L22" s="76"/>
      <c r="M22" s="75"/>
      <c r="N22" s="75"/>
      <c r="O22" s="62" t="s">
        <v>28</v>
      </c>
    </row>
    <row r="23" spans="1:15" ht="24.6" customHeight="1" x14ac:dyDescent="0.2">
      <c r="A23" s="79"/>
      <c r="B23" s="58"/>
      <c r="C23" s="59"/>
      <c r="D23" s="60"/>
      <c r="E23" s="85"/>
      <c r="F23" s="86"/>
      <c r="G23" s="44"/>
      <c r="H23" s="64"/>
      <c r="I23" s="75"/>
      <c r="J23" s="75"/>
      <c r="K23" s="75"/>
      <c r="L23" s="76"/>
      <c r="M23" s="75"/>
      <c r="N23" s="75"/>
      <c r="O23" s="62" t="s">
        <v>28</v>
      </c>
    </row>
    <row r="24" spans="1:15" ht="24.6" customHeight="1" x14ac:dyDescent="0.2">
      <c r="A24" s="79"/>
      <c r="B24" s="58"/>
      <c r="C24" s="59"/>
      <c r="D24" s="60"/>
      <c r="E24" s="85"/>
      <c r="F24" s="86"/>
      <c r="G24" s="44"/>
      <c r="H24" s="64"/>
      <c r="I24" s="75"/>
      <c r="J24" s="75"/>
      <c r="K24" s="75"/>
      <c r="L24" s="76"/>
      <c r="M24" s="75"/>
      <c r="N24" s="75"/>
      <c r="O24" s="62"/>
    </row>
    <row r="25" spans="1:15" ht="24.6" customHeight="1" x14ac:dyDescent="0.2">
      <c r="A25" s="79"/>
      <c r="B25" s="58"/>
      <c r="C25" s="59"/>
      <c r="D25" s="60"/>
      <c r="E25" s="85"/>
      <c r="F25" s="86"/>
      <c r="G25" s="44"/>
      <c r="H25" s="64"/>
      <c r="I25" s="75"/>
      <c r="J25" s="75"/>
      <c r="K25" s="75"/>
      <c r="L25" s="76"/>
      <c r="M25" s="75"/>
      <c r="N25" s="75"/>
      <c r="O25" s="62"/>
    </row>
    <row r="26" spans="1:15" ht="27.75" customHeight="1" thickBot="1" x14ac:dyDescent="0.25">
      <c r="A26" s="57"/>
      <c r="B26" s="2"/>
      <c r="C26" s="4"/>
      <c r="D26" s="45"/>
      <c r="E26" s="46"/>
      <c r="F26" s="68"/>
      <c r="G26" s="45"/>
      <c r="H26" s="65"/>
      <c r="I26" s="65"/>
      <c r="J26" s="45"/>
      <c r="K26" s="45"/>
      <c r="L26" s="45"/>
      <c r="M26" s="45"/>
      <c r="N26" s="45"/>
      <c r="O26" s="62"/>
    </row>
    <row r="27" spans="1:15" ht="24.6" customHeight="1" thickBot="1" x14ac:dyDescent="0.2">
      <c r="A27" s="78"/>
      <c r="B27" s="21"/>
      <c r="C27" s="8"/>
      <c r="D27" s="158"/>
      <c r="E27" s="159"/>
      <c r="F27" s="159"/>
      <c r="G27" s="159"/>
      <c r="H27" s="160"/>
      <c r="I27" s="87"/>
      <c r="J27" s="69"/>
      <c r="K27" s="70"/>
      <c r="L27" s="72"/>
      <c r="M27" s="70"/>
      <c r="N27" s="77"/>
      <c r="O27" s="62"/>
    </row>
    <row r="28" spans="1:15" ht="24.6" customHeight="1" thickBot="1" x14ac:dyDescent="0.2">
      <c r="A28" s="161"/>
      <c r="B28" s="162"/>
      <c r="C28" s="88"/>
      <c r="D28" s="161"/>
      <c r="E28" s="163"/>
      <c r="F28" s="162"/>
      <c r="G28" s="161"/>
      <c r="H28" s="162"/>
      <c r="I28" s="67"/>
      <c r="J28" s="74"/>
      <c r="K28" s="67"/>
      <c r="L28" s="74"/>
      <c r="M28" s="74"/>
      <c r="N28" s="74"/>
      <c r="O28" s="62"/>
    </row>
    <row r="29" spans="1:15" ht="24.6" customHeight="1" x14ac:dyDescent="0.2">
      <c r="A29" s="79"/>
      <c r="B29" s="58"/>
      <c r="C29" s="66"/>
      <c r="D29" s="60"/>
      <c r="E29" s="85"/>
      <c r="F29" s="86"/>
      <c r="G29" s="44"/>
      <c r="H29" s="64"/>
      <c r="I29" s="75"/>
      <c r="J29" s="75"/>
      <c r="K29" s="75"/>
      <c r="L29" s="76"/>
      <c r="M29" s="75"/>
      <c r="N29" s="75"/>
      <c r="O29" s="62"/>
    </row>
    <row r="30" spans="1:15" ht="24.6" customHeight="1" x14ac:dyDescent="0.2">
      <c r="A30" s="79"/>
      <c r="B30" s="58"/>
      <c r="C30" s="59"/>
      <c r="D30" s="60"/>
      <c r="E30" s="85"/>
      <c r="F30" s="86"/>
      <c r="G30" s="44"/>
      <c r="H30" s="64"/>
      <c r="I30" s="75"/>
      <c r="J30" s="75"/>
      <c r="K30" s="75"/>
      <c r="L30" s="76"/>
      <c r="M30" s="75"/>
      <c r="N30" s="75"/>
      <c r="O30" s="62"/>
    </row>
    <row r="31" spans="1:15" ht="24.6" customHeight="1" x14ac:dyDescent="0.2">
      <c r="A31" s="79"/>
      <c r="B31" s="58"/>
      <c r="C31" s="59"/>
      <c r="D31" s="60"/>
      <c r="E31" s="85"/>
      <c r="F31" s="86"/>
      <c r="G31" s="44"/>
      <c r="H31" s="64"/>
      <c r="I31" s="75"/>
      <c r="J31" s="75"/>
      <c r="K31" s="75"/>
      <c r="L31" s="76"/>
      <c r="M31" s="75"/>
      <c r="N31" s="75"/>
      <c r="O31" s="62"/>
    </row>
    <row r="32" spans="1:15" ht="24.6" customHeight="1" x14ac:dyDescent="0.2">
      <c r="A32" s="79"/>
      <c r="B32" s="58"/>
      <c r="C32" s="59"/>
      <c r="D32" s="60"/>
      <c r="E32" s="85"/>
      <c r="F32" s="86"/>
      <c r="G32" s="44"/>
      <c r="H32" s="64"/>
      <c r="I32" s="75"/>
      <c r="J32" s="75"/>
      <c r="K32" s="75"/>
      <c r="L32" s="76"/>
      <c r="M32" s="75"/>
      <c r="N32" s="75"/>
      <c r="O32" s="62"/>
    </row>
    <row r="33" spans="1:30" ht="24.6" customHeight="1" x14ac:dyDescent="0.2">
      <c r="A33" s="79"/>
      <c r="B33" s="58"/>
      <c r="C33" s="59"/>
      <c r="D33" s="60"/>
      <c r="E33" s="85"/>
      <c r="F33" s="86"/>
      <c r="G33" s="44"/>
      <c r="H33" s="64"/>
      <c r="I33" s="75"/>
      <c r="J33" s="75"/>
      <c r="K33" s="75"/>
      <c r="L33" s="76"/>
      <c r="M33" s="75"/>
      <c r="N33" s="75"/>
      <c r="O33" s="62"/>
    </row>
    <row r="34" spans="1:30" ht="24.6" customHeight="1" x14ac:dyDescent="0.2">
      <c r="A34" s="79"/>
      <c r="B34" s="58"/>
      <c r="C34" s="59"/>
      <c r="D34" s="60"/>
      <c r="E34" s="85"/>
      <c r="F34" s="86"/>
      <c r="G34" s="44"/>
      <c r="H34" s="64"/>
      <c r="I34" s="75"/>
      <c r="J34" s="75"/>
      <c r="K34" s="75"/>
      <c r="L34" s="76"/>
      <c r="M34" s="75"/>
      <c r="N34" s="75"/>
      <c r="O34" s="62"/>
    </row>
    <row r="35" spans="1:30" ht="24.6" customHeight="1" x14ac:dyDescent="0.2">
      <c r="A35" s="79"/>
      <c r="B35" s="58"/>
      <c r="C35" s="59"/>
      <c r="D35" s="60"/>
      <c r="E35" s="85"/>
      <c r="F35" s="86"/>
      <c r="G35" s="44"/>
      <c r="H35" s="64"/>
      <c r="I35" s="75"/>
      <c r="J35" s="75"/>
      <c r="K35" s="75"/>
      <c r="L35" s="76"/>
      <c r="M35" s="75"/>
      <c r="N35" s="75"/>
      <c r="O35" s="62"/>
    </row>
    <row r="36" spans="1:30" ht="24.6" customHeight="1" x14ac:dyDescent="0.2">
      <c r="A36" s="79"/>
      <c r="B36" s="58"/>
      <c r="C36" s="59"/>
      <c r="D36" s="60"/>
      <c r="E36" s="85"/>
      <c r="F36" s="86"/>
      <c r="G36" s="44"/>
      <c r="H36" s="64"/>
      <c r="I36" s="75"/>
      <c r="J36" s="75"/>
      <c r="K36" s="75"/>
      <c r="L36" s="76"/>
      <c r="M36" s="75"/>
      <c r="N36" s="75"/>
      <c r="O36" s="62"/>
    </row>
    <row r="37" spans="1:30" ht="24.6" customHeight="1" x14ac:dyDescent="0.2">
      <c r="A37" s="79"/>
      <c r="B37" s="58"/>
      <c r="C37" s="59"/>
      <c r="D37" s="60"/>
      <c r="E37" s="85"/>
      <c r="F37" s="86"/>
      <c r="G37" s="44"/>
      <c r="H37" s="64"/>
      <c r="I37" s="75"/>
      <c r="J37" s="75"/>
      <c r="K37" s="75"/>
      <c r="L37" s="76"/>
      <c r="M37" s="75"/>
      <c r="N37" s="75"/>
      <c r="O37" s="62"/>
    </row>
    <row r="38" spans="1:30" ht="24.6" customHeight="1" x14ac:dyDescent="0.2">
      <c r="A38" s="79"/>
      <c r="B38" s="58"/>
      <c r="C38" s="59"/>
      <c r="D38" s="60"/>
      <c r="E38" s="85"/>
      <c r="F38" s="86"/>
      <c r="G38" s="44"/>
      <c r="H38" s="64"/>
      <c r="I38" s="75"/>
      <c r="J38" s="75"/>
      <c r="K38" s="75"/>
      <c r="L38" s="76"/>
      <c r="M38" s="75"/>
      <c r="N38" s="75"/>
      <c r="O38" s="62"/>
    </row>
    <row r="39" spans="1:30" ht="24.6" customHeight="1" x14ac:dyDescent="0.2">
      <c r="A39" s="79"/>
      <c r="B39" s="58"/>
      <c r="C39" s="59"/>
      <c r="D39" s="60"/>
      <c r="E39" s="85"/>
      <c r="F39" s="86"/>
      <c r="G39" s="44"/>
      <c r="H39" s="64"/>
      <c r="I39" s="75"/>
      <c r="J39" s="75"/>
      <c r="K39" s="75"/>
      <c r="L39" s="76"/>
      <c r="M39" s="75"/>
      <c r="N39" s="75"/>
      <c r="O39" s="62"/>
    </row>
    <row r="40" spans="1:30" ht="24.6" customHeight="1" x14ac:dyDescent="0.2">
      <c r="A40" s="79"/>
      <c r="B40" s="58"/>
      <c r="C40" s="59"/>
      <c r="D40" s="60"/>
      <c r="E40" s="85"/>
      <c r="F40" s="86"/>
      <c r="G40" s="44"/>
      <c r="H40" s="64"/>
      <c r="I40" s="75"/>
      <c r="J40" s="75"/>
      <c r="K40" s="75"/>
      <c r="L40" s="76"/>
      <c r="M40" s="75"/>
      <c r="N40" s="75"/>
      <c r="O40" s="62"/>
    </row>
    <row r="41" spans="1:30" ht="24.6" customHeight="1" x14ac:dyDescent="0.2">
      <c r="A41" s="79"/>
      <c r="B41" s="58"/>
      <c r="C41" s="59"/>
      <c r="D41" s="60"/>
      <c r="E41" s="85"/>
      <c r="F41" s="86"/>
      <c r="G41" s="44"/>
      <c r="H41" s="64"/>
      <c r="I41" s="75"/>
      <c r="J41" s="75"/>
      <c r="K41" s="75"/>
      <c r="L41" s="76"/>
      <c r="M41" s="75"/>
      <c r="N41" s="75"/>
      <c r="O41" s="62"/>
    </row>
    <row r="42" spans="1:30" ht="24.6" customHeight="1" x14ac:dyDescent="0.2">
      <c r="A42" s="79"/>
      <c r="B42" s="58"/>
      <c r="C42" s="59"/>
      <c r="D42" s="60"/>
      <c r="E42" s="85"/>
      <c r="F42" s="86"/>
      <c r="G42" s="44"/>
      <c r="H42" s="64"/>
      <c r="I42" s="75"/>
      <c r="J42" s="75"/>
      <c r="K42" s="75"/>
      <c r="L42" s="76"/>
      <c r="M42" s="75"/>
      <c r="N42" s="75"/>
      <c r="O42" s="62"/>
    </row>
    <row r="43" spans="1:30" ht="24.6" customHeight="1" x14ac:dyDescent="0.2">
      <c r="A43" s="79"/>
      <c r="B43" s="58"/>
      <c r="C43" s="59"/>
      <c r="D43" s="60"/>
      <c r="E43" s="85"/>
      <c r="F43" s="86"/>
      <c r="G43" s="44"/>
      <c r="H43" s="64"/>
      <c r="I43" s="75"/>
      <c r="J43" s="75"/>
      <c r="K43" s="75"/>
      <c r="L43" s="76"/>
      <c r="M43" s="75"/>
      <c r="N43" s="75"/>
      <c r="O43" s="62"/>
    </row>
    <row r="44" spans="1:30" ht="24.6" customHeight="1" x14ac:dyDescent="0.2">
      <c r="A44" s="57"/>
      <c r="B44" s="2"/>
      <c r="C44" s="4"/>
      <c r="D44" s="45"/>
      <c r="E44" s="46"/>
      <c r="F44" s="68"/>
      <c r="G44" s="45"/>
      <c r="H44" s="65"/>
      <c r="I44" s="65"/>
      <c r="J44" s="45"/>
      <c r="K44" s="45"/>
      <c r="L44" s="45"/>
      <c r="M44" s="45"/>
      <c r="N44" s="45"/>
      <c r="O44" s="62"/>
    </row>
    <row r="45" spans="1:30" ht="24" customHeight="1" x14ac:dyDescent="0.2">
      <c r="A45" s="7" t="s">
        <v>13</v>
      </c>
      <c r="B45" s="7"/>
      <c r="J45" s="24"/>
      <c r="K45" s="24"/>
      <c r="L45" s="45"/>
      <c r="M45" s="45"/>
      <c r="N45" s="45"/>
      <c r="O45" s="62"/>
    </row>
    <row r="46" spans="1:30" ht="24" customHeight="1" x14ac:dyDescent="0.2">
      <c r="A46" s="7"/>
      <c r="B46" s="7"/>
      <c r="C46" s="80" t="s">
        <v>2</v>
      </c>
      <c r="G46" s="81"/>
      <c r="H46" s="1"/>
      <c r="I46" s="1"/>
      <c r="J46" s="24"/>
      <c r="K46" s="24"/>
      <c r="L46" s="45"/>
      <c r="M46" s="45"/>
      <c r="N46" s="45"/>
      <c r="O46" s="62"/>
    </row>
    <row r="47" spans="1:30" ht="24" customHeight="1" x14ac:dyDescent="0.2">
      <c r="A47" s="82"/>
      <c r="B47" s="82"/>
      <c r="C47" s="80" t="s">
        <v>3</v>
      </c>
      <c r="G47" s="81"/>
      <c r="J47" s="24"/>
      <c r="K47" s="24"/>
    </row>
    <row r="48" spans="1:30" s="24" customFormat="1" ht="24" customHeight="1" x14ac:dyDescent="0.2">
      <c r="A48" s="83"/>
      <c r="B48" s="83"/>
      <c r="C48" s="7" t="s">
        <v>15</v>
      </c>
      <c r="D48"/>
      <c r="E48"/>
      <c r="F48"/>
      <c r="G48" s="81"/>
      <c r="H48" s="2"/>
      <c r="I48" s="2"/>
      <c r="J48" s="23"/>
      <c r="K48" s="23"/>
      <c r="L48" s="10"/>
      <c r="M48" s="12"/>
      <c r="N48" s="1"/>
      <c r="O48"/>
      <c r="P48"/>
      <c r="Q48"/>
      <c r="R48"/>
      <c r="S48"/>
      <c r="T48"/>
      <c r="U48"/>
      <c r="V48" s="7"/>
      <c r="W48" s="7"/>
      <c r="X48" s="7"/>
      <c r="Y48"/>
      <c r="Z48"/>
      <c r="AA48"/>
      <c r="AB48"/>
      <c r="AC48"/>
      <c r="AD48"/>
    </row>
    <row r="49" spans="1:32" s="24" customFormat="1" ht="24" customHeight="1" x14ac:dyDescent="0.2">
      <c r="A49" s="7"/>
      <c r="B49" s="7"/>
      <c r="C49" s="7" t="s">
        <v>14</v>
      </c>
      <c r="D49" s="11"/>
      <c r="E49" s="11"/>
      <c r="F49" s="84"/>
      <c r="G49"/>
      <c r="H49" s="1"/>
      <c r="I49" s="1"/>
      <c r="J49" s="23"/>
      <c r="K49" s="23"/>
      <c r="L49" s="10"/>
      <c r="M49" s="12"/>
      <c r="N49" s="2"/>
      <c r="O49" s="3"/>
      <c r="P49" s="3"/>
      <c r="Q49"/>
      <c r="R49" s="80"/>
      <c r="S49"/>
      <c r="T49"/>
      <c r="U49"/>
      <c r="V49" s="7"/>
      <c r="W49" s="7"/>
      <c r="X49" s="7"/>
      <c r="Y49" s="80"/>
      <c r="Z49"/>
      <c r="AA49"/>
      <c r="AB49"/>
      <c r="AC49" s="81"/>
      <c r="AD49" s="1"/>
    </row>
    <row r="50" spans="1:32" s="24" customFormat="1" ht="23.25" customHeight="1" x14ac:dyDescent="0.2">
      <c r="A50"/>
      <c r="B50"/>
      <c r="C50"/>
      <c r="D50"/>
      <c r="E50"/>
      <c r="F50"/>
      <c r="G50"/>
      <c r="H50"/>
      <c r="I50"/>
      <c r="J50"/>
      <c r="K50" s="17"/>
      <c r="L50" s="10"/>
      <c r="M50" s="12"/>
      <c r="N50" s="1"/>
      <c r="Q50"/>
      <c r="R50" s="3"/>
      <c r="S50"/>
      <c r="T50"/>
      <c r="U50"/>
      <c r="V50" s="7"/>
      <c r="W50" s="82"/>
      <c r="X50" s="82"/>
      <c r="Y50" s="80"/>
      <c r="Z50"/>
      <c r="AA50"/>
      <c r="AB50"/>
      <c r="AC50" s="81"/>
      <c r="AD50"/>
    </row>
    <row r="51" spans="1:32" s="24" customFormat="1" ht="24" customHeight="1" x14ac:dyDescent="0.2">
      <c r="A51" s="33" t="s">
        <v>1</v>
      </c>
      <c r="B51" s="34"/>
      <c r="C51" s="35"/>
      <c r="D51" s="36"/>
      <c r="E51" s="36"/>
      <c r="F51" s="36"/>
      <c r="G51" s="36"/>
      <c r="H51" s="42"/>
      <c r="I51" s="11"/>
      <c r="J51" s="7"/>
      <c r="K51" s="7"/>
      <c r="L51" s="7"/>
      <c r="M51"/>
      <c r="N51"/>
      <c r="O51"/>
      <c r="P51"/>
      <c r="Q51"/>
      <c r="R51" s="3"/>
      <c r="S51"/>
      <c r="T51"/>
      <c r="U51"/>
      <c r="V51"/>
      <c r="W51" s="83"/>
      <c r="X51" s="83"/>
      <c r="Y51" s="7"/>
      <c r="Z51"/>
      <c r="AA51"/>
      <c r="AB51"/>
      <c r="AC51" s="81"/>
      <c r="AD51" s="2"/>
      <c r="AE51" s="23"/>
      <c r="AF51" s="23"/>
    </row>
    <row r="52" spans="1:32" s="23" customFormat="1" ht="24" customHeight="1" x14ac:dyDescent="0.2">
      <c r="A52" s="73" t="s">
        <v>18</v>
      </c>
      <c r="B52"/>
      <c r="C52"/>
      <c r="D52" s="37"/>
      <c r="E52" s="43" t="s">
        <v>31</v>
      </c>
      <c r="F52" s="20"/>
      <c r="G52" s="37"/>
      <c r="H52" s="43"/>
      <c r="I52"/>
      <c r="J52" s="7"/>
      <c r="K52" s="7"/>
      <c r="L52" s="7"/>
      <c r="M52" s="80"/>
      <c r="N52"/>
      <c r="O52"/>
      <c r="P52"/>
      <c r="Q52"/>
      <c r="R52"/>
      <c r="S52"/>
      <c r="T52"/>
      <c r="U52"/>
      <c r="V52" s="7"/>
      <c r="W52" s="7"/>
      <c r="X52" s="7"/>
      <c r="Y52" s="7"/>
      <c r="Z52" s="11"/>
      <c r="AA52" s="11"/>
      <c r="AB52" s="84"/>
      <c r="AC52"/>
      <c r="AD52" s="1"/>
    </row>
    <row r="53" spans="1:32" s="23" customFormat="1" ht="24" customHeight="1" x14ac:dyDescent="0.2">
      <c r="A53" s="40" t="s">
        <v>17</v>
      </c>
      <c r="B53" s="18"/>
      <c r="C53" s="19"/>
      <c r="D53" s="41" t="s">
        <v>31</v>
      </c>
      <c r="E53"/>
      <c r="F53"/>
      <c r="G53" s="20"/>
      <c r="H53" s="43"/>
      <c r="I53"/>
      <c r="K53" s="7"/>
      <c r="L53" s="7"/>
      <c r="M53" s="3"/>
      <c r="N53"/>
      <c r="O53"/>
      <c r="P53"/>
    </row>
    <row r="54" spans="1:32" s="23" customFormat="1" ht="24" customHeight="1" x14ac:dyDescent="0.2">
      <c r="A54" s="41" t="s">
        <v>19</v>
      </c>
      <c r="B54"/>
      <c r="C54"/>
      <c r="D54" s="20"/>
      <c r="E54"/>
      <c r="F54"/>
      <c r="G54" s="20"/>
      <c r="H54" s="43"/>
      <c r="I54"/>
      <c r="J54"/>
      <c r="K54"/>
      <c r="L54"/>
      <c r="M54" s="7"/>
      <c r="N54" s="3"/>
      <c r="O54"/>
      <c r="P54"/>
    </row>
    <row r="55" spans="1:32" s="23" customFormat="1" ht="24" customHeight="1" x14ac:dyDescent="0.2">
      <c r="A55" s="41" t="s">
        <v>20</v>
      </c>
      <c r="B55"/>
      <c r="C55"/>
      <c r="D55" s="20"/>
      <c r="E55"/>
      <c r="F55"/>
      <c r="G55" s="20"/>
      <c r="H55" s="43"/>
      <c r="I55"/>
      <c r="J55"/>
      <c r="K55" s="20"/>
      <c r="L55" t="s">
        <v>32</v>
      </c>
      <c r="M55"/>
      <c r="N55"/>
      <c r="O55"/>
      <c r="P55"/>
    </row>
    <row r="56" spans="1:32" s="23" customFormat="1" ht="24" customHeight="1" x14ac:dyDescent="0.2">
      <c r="A56" s="52" t="s">
        <v>31</v>
      </c>
      <c r="B56" s="53"/>
      <c r="C56" s="54"/>
      <c r="D56" s="55"/>
      <c r="E56" s="38"/>
      <c r="F56" s="38"/>
      <c r="G56" s="56"/>
      <c r="H56" s="39"/>
      <c r="I56"/>
      <c r="J56" s="49"/>
      <c r="K56"/>
      <c r="L56"/>
      <c r="M56"/>
      <c r="N56"/>
    </row>
    <row r="57" spans="1:32" s="23" customFormat="1" ht="24" customHeight="1" x14ac:dyDescent="0.2">
      <c r="A57" s="2"/>
      <c r="B57" s="47"/>
      <c r="C57" s="13"/>
      <c r="D57" s="50"/>
      <c r="E57" s="51"/>
      <c r="F57" s="32"/>
      <c r="G57" s="50"/>
      <c r="H57" s="31"/>
      <c r="I57" s="31"/>
      <c r="J57" s="50"/>
    </row>
    <row r="58" spans="1:32" s="23" customFormat="1" ht="24" customHeight="1" x14ac:dyDescent="0.2">
      <c r="A58" s="49" t="s">
        <v>16</v>
      </c>
      <c r="B58" s="47"/>
      <c r="C58" s="13"/>
      <c r="D58" s="50"/>
      <c r="E58" s="51"/>
      <c r="F58" s="32"/>
      <c r="G58" s="50"/>
      <c r="J58" s="49"/>
      <c r="K58" s="25"/>
    </row>
    <row r="59" spans="1:32" s="23" customFormat="1" ht="24" customHeight="1" x14ac:dyDescent="0.2">
      <c r="A59" s="57"/>
      <c r="B59" s="2"/>
      <c r="C59" s="4"/>
      <c r="D59" s="50"/>
      <c r="E59" s="51"/>
      <c r="F59" s="32"/>
      <c r="G59" s="50"/>
      <c r="J59" s="49"/>
    </row>
    <row r="60" spans="1:32" s="23" customFormat="1" ht="24" customHeight="1" x14ac:dyDescent="0.2">
      <c r="A60" s="2"/>
      <c r="B60" s="47"/>
      <c r="C60" s="13"/>
      <c r="D60" s="50"/>
      <c r="E60" s="51"/>
      <c r="F60" s="32"/>
      <c r="G60" s="50"/>
      <c r="J60" s="49"/>
    </row>
    <row r="61" spans="1:32" s="23" customFormat="1" ht="24" customHeight="1" x14ac:dyDescent="0.2">
      <c r="A61" s="2"/>
      <c r="B61" s="2"/>
      <c r="C61" s="4"/>
      <c r="D61" s="50"/>
      <c r="E61" s="51"/>
      <c r="F61" s="32"/>
      <c r="G61" s="50"/>
      <c r="H61" s="31"/>
      <c r="I61" s="31"/>
      <c r="J61" s="50"/>
      <c r="K61" s="25"/>
    </row>
    <row r="62" spans="1:32" ht="21" x14ac:dyDescent="0.2">
      <c r="A62" s="2"/>
      <c r="B62" s="47"/>
      <c r="C62" s="13"/>
      <c r="D62" s="50"/>
      <c r="E62" s="51"/>
      <c r="F62" s="32"/>
      <c r="G62" s="50"/>
      <c r="H62" s="31"/>
      <c r="I62" s="31"/>
      <c r="J62" s="50"/>
      <c r="K62" s="23"/>
      <c r="L62" s="23"/>
      <c r="M62" s="23"/>
      <c r="N62" s="23"/>
      <c r="O62" s="23"/>
      <c r="P62" s="23"/>
    </row>
    <row r="63" spans="1:32" ht="21" x14ac:dyDescent="0.2">
      <c r="A63" s="57"/>
      <c r="B63" s="2"/>
      <c r="C63" s="4"/>
      <c r="D63" s="50"/>
      <c r="E63" s="51"/>
      <c r="F63" s="32"/>
      <c r="G63" s="50"/>
      <c r="H63" s="31"/>
      <c r="I63" s="31"/>
      <c r="J63" s="50"/>
      <c r="K63" s="23"/>
      <c r="L63" s="23"/>
      <c r="M63" s="23"/>
      <c r="N63" s="23"/>
      <c r="O63" s="23"/>
      <c r="P63" s="23"/>
    </row>
  </sheetData>
  <mergeCells count="11">
    <mergeCell ref="D27:H27"/>
    <mergeCell ref="A28:B28"/>
    <mergeCell ref="D28:F28"/>
    <mergeCell ref="G28:H28"/>
    <mergeCell ref="A1:G3"/>
    <mergeCell ref="O4:P4"/>
    <mergeCell ref="A5:C6"/>
    <mergeCell ref="D9:H9"/>
    <mergeCell ref="A10:B10"/>
    <mergeCell ref="D10:F10"/>
    <mergeCell ref="G10:H10"/>
  </mergeCells>
  <phoneticPr fontId="2"/>
  <hyperlinks>
    <hyperlink ref="P3" r:id="rId1" xr:uid="{00000000-0004-0000-0000-000000000000}"/>
  </hyperlinks>
  <printOptions horizontalCentered="1" verticalCentered="1"/>
  <pageMargins left="0.23622047244094491" right="0.19685039370078741" top="0.19685039370078741" bottom="0.19685039370078741" header="0.31496062992125984" footer="0"/>
  <pageSetup paperSize="9" scale="55" orientation="landscape" r:id="rId2"/>
  <headerFooter alignWithMargins="0">
    <oddHeader>&amp;R(ME1)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35229-120B-4316-9A39-795E6363D495}">
  <dimension ref="A1:AB40"/>
  <sheetViews>
    <sheetView topLeftCell="D4" workbookViewId="0">
      <selection activeCell="J5" sqref="J5"/>
    </sheetView>
  </sheetViews>
  <sheetFormatPr defaultColWidth="9" defaultRowHeight="13.5" x14ac:dyDescent="0.15"/>
  <cols>
    <col min="1" max="1" width="18.625" customWidth="1"/>
    <col min="2" max="2" width="19.625" customWidth="1"/>
    <col min="3" max="3" width="15.625" customWidth="1"/>
    <col min="4" max="4" width="22.5" bestFit="1" customWidth="1"/>
    <col min="5" max="5" width="16.75" bestFit="1" customWidth="1"/>
    <col min="6" max="6" width="22.125" bestFit="1" customWidth="1"/>
    <col min="7" max="7" width="18.875" customWidth="1"/>
    <col min="8" max="8" width="18.5" customWidth="1"/>
    <col min="9" max="9" width="20.625" customWidth="1"/>
    <col min="10" max="10" width="26.5" customWidth="1"/>
    <col min="11" max="11" width="9.375" hidden="1" customWidth="1"/>
    <col min="12" max="12" width="5.75" hidden="1" customWidth="1"/>
  </cols>
  <sheetData>
    <row r="1" spans="1:13" ht="23.25" customHeight="1" x14ac:dyDescent="0.3">
      <c r="A1" s="164" t="s">
        <v>23</v>
      </c>
      <c r="B1" s="165"/>
      <c r="C1" s="165"/>
      <c r="D1" s="165"/>
      <c r="E1" s="165"/>
      <c r="F1" s="27"/>
      <c r="G1" s="27"/>
      <c r="H1" s="27"/>
      <c r="I1" s="27"/>
      <c r="J1" s="96" t="s">
        <v>51</v>
      </c>
      <c r="K1" s="27"/>
      <c r="L1" s="26" t="s">
        <v>24</v>
      </c>
    </row>
    <row r="2" spans="1:13" ht="23.25" customHeight="1" x14ac:dyDescent="0.3">
      <c r="A2" s="165"/>
      <c r="B2" s="165"/>
      <c r="C2" s="165"/>
      <c r="D2" s="165"/>
      <c r="E2" s="165"/>
      <c r="F2" s="27"/>
      <c r="G2" s="27"/>
      <c r="H2" s="27"/>
      <c r="I2" s="27"/>
      <c r="J2" s="96" t="s">
        <v>55</v>
      </c>
      <c r="K2" s="27"/>
      <c r="L2" s="26" t="s">
        <v>25</v>
      </c>
    </row>
    <row r="3" spans="1:13" ht="23.25" customHeight="1" x14ac:dyDescent="0.15">
      <c r="A3" s="165"/>
      <c r="B3" s="165"/>
      <c r="C3" s="165"/>
      <c r="D3" s="165"/>
      <c r="E3" s="165"/>
      <c r="F3" s="27"/>
      <c r="G3" s="27"/>
      <c r="H3" s="27"/>
      <c r="I3" s="27"/>
      <c r="J3" s="27"/>
      <c r="K3" s="27"/>
      <c r="L3" s="71" t="s">
        <v>26</v>
      </c>
    </row>
    <row r="4" spans="1:13" ht="23.25" customHeight="1" x14ac:dyDescent="0.2">
      <c r="A4" s="63" t="s">
        <v>21</v>
      </c>
      <c r="B4" s="28"/>
      <c r="C4" s="28"/>
      <c r="D4" s="28"/>
      <c r="E4" s="28"/>
      <c r="J4" s="123">
        <v>44687</v>
      </c>
      <c r="K4" s="155">
        <v>43681</v>
      </c>
      <c r="L4" s="156"/>
    </row>
    <row r="5" spans="1:13" ht="24" customHeight="1" x14ac:dyDescent="0.2">
      <c r="A5" s="157" t="s">
        <v>59</v>
      </c>
      <c r="B5" s="157"/>
      <c r="C5" s="157"/>
      <c r="D5" s="49"/>
    </row>
    <row r="6" spans="1:13" s="6" customFormat="1" ht="24" customHeight="1" x14ac:dyDescent="0.2">
      <c r="A6" s="157"/>
      <c r="B6" s="157"/>
      <c r="C6" s="157"/>
      <c r="D6" s="30"/>
      <c r="E6" s="15"/>
      <c r="F6" s="15"/>
      <c r="G6" s="15"/>
      <c r="H6" s="15"/>
      <c r="I6" s="2"/>
      <c r="J6"/>
      <c r="L6" s="5"/>
    </row>
    <row r="7" spans="1:13" s="6" customFormat="1" ht="22.5" customHeight="1" x14ac:dyDescent="0.3">
      <c r="A7" s="29"/>
      <c r="B7" s="9"/>
      <c r="C7" s="9"/>
      <c r="D7" s="61" t="s">
        <v>31</v>
      </c>
      <c r="E7" s="15"/>
      <c r="F7" s="15"/>
      <c r="G7" s="15"/>
      <c r="H7" s="15"/>
      <c r="I7" s="2"/>
    </row>
    <row r="8" spans="1:13" s="6" customFormat="1" ht="10.5" customHeight="1" thickBot="1" x14ac:dyDescent="0.35">
      <c r="A8" s="48"/>
      <c r="B8" s="9"/>
      <c r="C8" s="9"/>
      <c r="D8" s="22"/>
      <c r="E8" s="15"/>
      <c r="F8" s="15"/>
      <c r="G8" s="15"/>
      <c r="H8" s="15"/>
      <c r="I8" s="2"/>
    </row>
    <row r="9" spans="1:13" ht="26.1" customHeight="1" thickBot="1" x14ac:dyDescent="0.2">
      <c r="A9" s="78"/>
      <c r="B9" s="21"/>
      <c r="C9" s="8"/>
      <c r="D9" s="158" t="s">
        <v>35</v>
      </c>
      <c r="E9" s="159"/>
      <c r="F9" s="158" t="s">
        <v>36</v>
      </c>
      <c r="G9" s="159"/>
      <c r="H9" s="87" t="s">
        <v>22</v>
      </c>
      <c r="I9" s="69" t="s">
        <v>8</v>
      </c>
      <c r="J9" s="90" t="s">
        <v>10</v>
      </c>
    </row>
    <row r="10" spans="1:13" s="6" customFormat="1" ht="26.1" customHeight="1" thickBot="1" x14ac:dyDescent="0.2">
      <c r="A10" s="161" t="s">
        <v>0</v>
      </c>
      <c r="B10" s="162"/>
      <c r="C10" s="109" t="s">
        <v>4</v>
      </c>
      <c r="D10" s="101" t="s">
        <v>6</v>
      </c>
      <c r="E10" s="101" t="s">
        <v>5</v>
      </c>
      <c r="F10" s="101" t="s">
        <v>6</v>
      </c>
      <c r="G10" s="101" t="s">
        <v>5</v>
      </c>
      <c r="H10" s="74" t="s">
        <v>6</v>
      </c>
      <c r="I10" s="74" t="s">
        <v>7</v>
      </c>
      <c r="J10" s="74" t="s">
        <v>7</v>
      </c>
    </row>
    <row r="11" spans="1:13" ht="26.1" customHeight="1" x14ac:dyDescent="0.2">
      <c r="A11" s="79" t="s">
        <v>53</v>
      </c>
      <c r="B11" s="118"/>
      <c r="C11" s="66" t="s">
        <v>126</v>
      </c>
      <c r="D11" s="105" t="s">
        <v>136</v>
      </c>
      <c r="E11" s="110" t="s">
        <v>147</v>
      </c>
      <c r="F11" s="102" t="s">
        <v>136</v>
      </c>
      <c r="G11" s="117" t="s">
        <v>146</v>
      </c>
      <c r="H11" s="97" t="s">
        <v>163</v>
      </c>
      <c r="I11" s="94">
        <f>DATE(2022,5,16+30)</f>
        <v>44727</v>
      </c>
      <c r="J11" s="95">
        <f>I11+7</f>
        <v>44734</v>
      </c>
      <c r="K11" s="62"/>
      <c r="M11" s="124"/>
    </row>
    <row r="12" spans="1:13" ht="26.1" customHeight="1" x14ac:dyDescent="0.2">
      <c r="A12" s="98" t="s">
        <v>56</v>
      </c>
      <c r="B12" s="99"/>
      <c r="C12" s="100" t="s">
        <v>127</v>
      </c>
      <c r="D12" s="93" t="s">
        <v>137</v>
      </c>
      <c r="E12" s="119" t="s">
        <v>148</v>
      </c>
      <c r="F12" s="116" t="s">
        <v>157</v>
      </c>
      <c r="G12" s="117" t="s">
        <v>148</v>
      </c>
      <c r="H12" s="97" t="s">
        <v>152</v>
      </c>
      <c r="I12" s="94">
        <f>DATE(2022,5,20+30)</f>
        <v>44731</v>
      </c>
      <c r="J12" s="95">
        <f t="shared" ref="J12:J20" si="0">I12+7</f>
        <v>44738</v>
      </c>
      <c r="K12" s="62"/>
      <c r="M12" s="124"/>
    </row>
    <row r="13" spans="1:13" ht="26.1" customHeight="1" x14ac:dyDescent="0.2">
      <c r="A13" s="98" t="s">
        <v>52</v>
      </c>
      <c r="B13" s="99"/>
      <c r="C13" s="100" t="s">
        <v>128</v>
      </c>
      <c r="D13" s="93" t="s">
        <v>138</v>
      </c>
      <c r="E13" s="119" t="s">
        <v>149</v>
      </c>
      <c r="F13" s="104" t="s">
        <v>158</v>
      </c>
      <c r="G13" s="117" t="s">
        <v>163</v>
      </c>
      <c r="H13" s="97" t="s">
        <v>166</v>
      </c>
      <c r="I13" s="94">
        <f>DATE(2022,5,22+30)</f>
        <v>44733</v>
      </c>
      <c r="J13" s="95">
        <f t="shared" si="0"/>
        <v>44740</v>
      </c>
      <c r="K13" s="62"/>
      <c r="M13" s="124"/>
    </row>
    <row r="14" spans="1:13" ht="26.1" customHeight="1" x14ac:dyDescent="0.2">
      <c r="A14" s="79" t="s">
        <v>53</v>
      </c>
      <c r="B14" s="118"/>
      <c r="C14" s="66" t="s">
        <v>129</v>
      </c>
      <c r="D14" s="105" t="s">
        <v>139</v>
      </c>
      <c r="E14" s="110" t="s">
        <v>150</v>
      </c>
      <c r="F14" s="102" t="s">
        <v>139</v>
      </c>
      <c r="G14" s="117" t="s">
        <v>150</v>
      </c>
      <c r="H14" s="97" t="s">
        <v>164</v>
      </c>
      <c r="I14" s="94">
        <f>DATE(2022,5,23+30)</f>
        <v>44734</v>
      </c>
      <c r="J14" s="95">
        <f t="shared" si="0"/>
        <v>44741</v>
      </c>
      <c r="K14" s="62"/>
      <c r="M14" s="124"/>
    </row>
    <row r="15" spans="1:13" ht="25.5" customHeight="1" x14ac:dyDescent="0.2">
      <c r="A15" s="98" t="s">
        <v>56</v>
      </c>
      <c r="B15" s="99"/>
      <c r="C15" s="100" t="s">
        <v>130</v>
      </c>
      <c r="D15" s="93" t="s">
        <v>140</v>
      </c>
      <c r="E15" s="120" t="s">
        <v>151</v>
      </c>
      <c r="F15" s="102" t="s">
        <v>159</v>
      </c>
      <c r="G15" s="117" t="s">
        <v>151</v>
      </c>
      <c r="H15" s="93" t="s">
        <v>155</v>
      </c>
      <c r="I15" s="94">
        <f>DATE(2022,5,27+30)</f>
        <v>44738</v>
      </c>
      <c r="J15" s="95">
        <f t="shared" si="0"/>
        <v>44745</v>
      </c>
      <c r="K15" s="62"/>
      <c r="M15" s="124"/>
    </row>
    <row r="16" spans="1:13" ht="25.5" customHeight="1" x14ac:dyDescent="0.2">
      <c r="A16" s="98" t="s">
        <v>52</v>
      </c>
      <c r="B16" s="118"/>
      <c r="C16" s="66" t="s">
        <v>131</v>
      </c>
      <c r="D16" s="93" t="s">
        <v>141</v>
      </c>
      <c r="E16" s="110" t="s">
        <v>152</v>
      </c>
      <c r="F16" s="103" t="s">
        <v>160</v>
      </c>
      <c r="G16" s="117" t="s">
        <v>164</v>
      </c>
      <c r="H16" s="121" t="s">
        <v>167</v>
      </c>
      <c r="I16" s="94">
        <f>DATE(2022,5,29+30)</f>
        <v>44740</v>
      </c>
      <c r="J16" s="95">
        <f t="shared" si="0"/>
        <v>44747</v>
      </c>
      <c r="K16" s="62"/>
      <c r="M16" s="124"/>
    </row>
    <row r="17" spans="1:28" ht="25.5" customHeight="1" x14ac:dyDescent="0.2">
      <c r="A17" s="79" t="s">
        <v>53</v>
      </c>
      <c r="B17" s="99"/>
      <c r="C17" s="100" t="s">
        <v>132</v>
      </c>
      <c r="D17" s="93" t="s">
        <v>142</v>
      </c>
      <c r="E17" s="120" t="s">
        <v>153</v>
      </c>
      <c r="F17" s="102" t="s">
        <v>142</v>
      </c>
      <c r="G17" s="117" t="s">
        <v>153</v>
      </c>
      <c r="H17" s="122" t="s">
        <v>165</v>
      </c>
      <c r="I17" s="94">
        <f>DATE(2022,5,30+30)</f>
        <v>44741</v>
      </c>
      <c r="J17" s="95">
        <f t="shared" si="0"/>
        <v>44748</v>
      </c>
      <c r="K17" s="62"/>
      <c r="M17" s="124"/>
    </row>
    <row r="18" spans="1:28" ht="25.5" customHeight="1" x14ac:dyDescent="0.2">
      <c r="A18" s="98" t="s">
        <v>56</v>
      </c>
      <c r="B18" s="99"/>
      <c r="C18" s="100" t="s">
        <v>133</v>
      </c>
      <c r="D18" s="93" t="s">
        <v>143</v>
      </c>
      <c r="E18" s="120" t="s">
        <v>154</v>
      </c>
      <c r="F18" s="102" t="s">
        <v>161</v>
      </c>
      <c r="G18" s="117" t="s">
        <v>154</v>
      </c>
      <c r="H18" s="122" t="s">
        <v>168</v>
      </c>
      <c r="I18" s="94">
        <f>DATE(2022,6,3+30)</f>
        <v>44745</v>
      </c>
      <c r="J18" s="95">
        <f t="shared" si="0"/>
        <v>44752</v>
      </c>
      <c r="K18" s="62"/>
      <c r="M18" s="124"/>
    </row>
    <row r="19" spans="1:28" ht="25.5" customHeight="1" x14ac:dyDescent="0.2">
      <c r="A19" s="98" t="s">
        <v>52</v>
      </c>
      <c r="B19" s="99"/>
      <c r="C19" s="100" t="s">
        <v>134</v>
      </c>
      <c r="D19" s="93" t="s">
        <v>144</v>
      </c>
      <c r="E19" s="120" t="s">
        <v>155</v>
      </c>
      <c r="F19" s="102" t="s">
        <v>162</v>
      </c>
      <c r="G19" s="117" t="s">
        <v>165</v>
      </c>
      <c r="H19" s="122" t="s">
        <v>169</v>
      </c>
      <c r="I19" s="94">
        <f>DATE(2022,6,5+30)</f>
        <v>44747</v>
      </c>
      <c r="J19" s="95">
        <f t="shared" si="0"/>
        <v>44754</v>
      </c>
      <c r="K19" s="62"/>
      <c r="M19" s="124"/>
    </row>
    <row r="20" spans="1:28" ht="25.5" customHeight="1" x14ac:dyDescent="0.2">
      <c r="A20" s="79" t="s">
        <v>53</v>
      </c>
      <c r="B20" s="99"/>
      <c r="C20" s="100" t="s">
        <v>135</v>
      </c>
      <c r="D20" s="93" t="s">
        <v>145</v>
      </c>
      <c r="E20" s="120" t="s">
        <v>156</v>
      </c>
      <c r="F20" s="102" t="s">
        <v>145</v>
      </c>
      <c r="G20" s="117" t="s">
        <v>156</v>
      </c>
      <c r="H20" s="122" t="s">
        <v>170</v>
      </c>
      <c r="I20" s="94">
        <f>DATE(2022,6,6+30)</f>
        <v>44748</v>
      </c>
      <c r="J20" s="95">
        <f t="shared" si="0"/>
        <v>44755</v>
      </c>
      <c r="K20" s="62"/>
      <c r="M20" s="124"/>
    </row>
    <row r="21" spans="1:28" ht="25.5" customHeight="1" x14ac:dyDescent="0.2">
      <c r="A21" s="98"/>
      <c r="B21" s="99"/>
      <c r="C21" s="100"/>
      <c r="D21" s="93"/>
      <c r="E21" s="120"/>
      <c r="F21" s="102"/>
      <c r="G21" s="117"/>
      <c r="H21" s="122"/>
      <c r="I21" s="94"/>
      <c r="J21" s="95"/>
      <c r="K21" s="62"/>
      <c r="M21" s="124"/>
    </row>
    <row r="22" spans="1:28" ht="25.5" customHeight="1" x14ac:dyDescent="0.2">
      <c r="A22" s="98"/>
      <c r="B22" s="99"/>
      <c r="C22" s="100"/>
      <c r="D22" s="93"/>
      <c r="E22" s="120"/>
      <c r="F22" s="102"/>
      <c r="G22" s="117"/>
      <c r="H22" s="122"/>
      <c r="I22" s="94"/>
      <c r="J22" s="95"/>
      <c r="K22" s="62"/>
      <c r="M22" s="124"/>
    </row>
    <row r="23" spans="1:28" ht="25.5" customHeight="1" x14ac:dyDescent="0.2">
      <c r="A23" s="79"/>
      <c r="B23" s="99"/>
      <c r="C23" s="100"/>
      <c r="D23" s="93"/>
      <c r="E23" s="120"/>
      <c r="F23" s="102"/>
      <c r="G23" s="117"/>
      <c r="H23" s="122"/>
      <c r="I23" s="94"/>
      <c r="J23" s="95"/>
      <c r="K23" s="62"/>
      <c r="M23" s="124"/>
    </row>
    <row r="24" spans="1:28" ht="25.5" customHeight="1" x14ac:dyDescent="0.2">
      <c r="A24" s="98"/>
      <c r="B24" s="114"/>
      <c r="C24" s="115"/>
      <c r="D24" s="105"/>
      <c r="E24" s="111"/>
      <c r="F24" s="116"/>
      <c r="G24" s="117"/>
      <c r="H24" s="122"/>
      <c r="I24" s="94"/>
      <c r="J24" s="95"/>
      <c r="K24" s="62"/>
      <c r="M24" s="124"/>
    </row>
    <row r="25" spans="1:28" ht="24.75" customHeight="1" x14ac:dyDescent="0.2">
      <c r="A25" s="98"/>
      <c r="B25" s="99"/>
      <c r="C25" s="100"/>
      <c r="D25" s="102"/>
      <c r="E25" s="102"/>
      <c r="F25" s="102"/>
      <c r="G25" s="102"/>
      <c r="H25" s="93"/>
      <c r="I25" s="94"/>
      <c r="J25" s="95"/>
      <c r="K25" s="62"/>
      <c r="M25" s="124"/>
    </row>
    <row r="26" spans="1:28" ht="13.5" customHeight="1" x14ac:dyDescent="0.2">
      <c r="A26" s="57"/>
      <c r="B26" s="2"/>
      <c r="G26" s="24"/>
      <c r="H26" s="45"/>
      <c r="I26" s="45"/>
      <c r="J26" s="45"/>
      <c r="K26" s="62"/>
    </row>
    <row r="27" spans="1:28" ht="26.25" customHeight="1" x14ac:dyDescent="0.2">
      <c r="A27" s="7"/>
      <c r="B27" s="113" t="s">
        <v>37</v>
      </c>
      <c r="C27" s="80" t="s">
        <v>38</v>
      </c>
      <c r="E27" s="81"/>
      <c r="F27" s="112" t="s">
        <v>42</v>
      </c>
      <c r="G27" s="91" t="s">
        <v>43</v>
      </c>
      <c r="H27" s="25"/>
      <c r="I27" s="45"/>
      <c r="J27" s="25"/>
      <c r="K27" s="25"/>
    </row>
    <row r="28" spans="1:28" ht="26.25" customHeight="1" x14ac:dyDescent="0.2">
      <c r="A28" s="82"/>
      <c r="B28" s="82"/>
      <c r="C28" s="80" t="s">
        <v>39</v>
      </c>
      <c r="E28" s="81"/>
      <c r="F28" s="3"/>
      <c r="G28" s="3" t="s">
        <v>44</v>
      </c>
      <c r="H28" s="25"/>
      <c r="I28" s="3"/>
      <c r="J28" s="25"/>
      <c r="K28" s="25"/>
    </row>
    <row r="29" spans="1:28" s="24" customFormat="1" ht="26.25" customHeight="1" x14ac:dyDescent="0.2">
      <c r="A29" s="83"/>
      <c r="B29" s="83"/>
      <c r="C29" s="7" t="s">
        <v>40</v>
      </c>
      <c r="D29"/>
      <c r="E29" s="81"/>
      <c r="F29" s="3"/>
      <c r="G29" s="92" t="s">
        <v>45</v>
      </c>
      <c r="H29" s="7"/>
      <c r="I29" s="81"/>
      <c r="J29" s="7"/>
      <c r="K29" s="7"/>
      <c r="L29"/>
      <c r="M29"/>
      <c r="N29"/>
      <c r="O29"/>
      <c r="P29"/>
      <c r="Q29"/>
      <c r="R29" s="7"/>
      <c r="S29" s="7"/>
      <c r="T29" s="7"/>
      <c r="U29"/>
      <c r="V29"/>
      <c r="W29"/>
      <c r="X29"/>
      <c r="Y29"/>
      <c r="Z29"/>
    </row>
    <row r="30" spans="1:28" s="24" customFormat="1" ht="26.25" customHeight="1" x14ac:dyDescent="0.2">
      <c r="A30" s="7"/>
      <c r="B30" s="7"/>
      <c r="C30" s="7" t="s">
        <v>41</v>
      </c>
      <c r="D30" s="11"/>
      <c r="E30"/>
      <c r="F30" s="3"/>
      <c r="G30" s="7" t="s">
        <v>46</v>
      </c>
      <c r="H30" s="7"/>
      <c r="I30" s="81"/>
      <c r="J30" s="7"/>
      <c r="K30" s="7"/>
      <c r="L30" s="3"/>
      <c r="M30"/>
      <c r="N30" s="80"/>
      <c r="O30"/>
      <c r="P30"/>
      <c r="Q30"/>
      <c r="R30" s="7"/>
      <c r="S30" s="7"/>
      <c r="T30" s="7"/>
      <c r="U30" s="80"/>
      <c r="V30"/>
      <c r="W30"/>
      <c r="X30"/>
      <c r="Y30" s="81"/>
      <c r="Z30" s="1"/>
    </row>
    <row r="31" spans="1:28" s="24" customFormat="1" ht="12.75" customHeight="1" x14ac:dyDescent="0.2">
      <c r="A31"/>
      <c r="B31"/>
      <c r="C31"/>
      <c r="D31"/>
      <c r="E31"/>
      <c r="F31"/>
      <c r="G31"/>
      <c r="H31"/>
      <c r="I31"/>
      <c r="J31" s="10"/>
      <c r="M31"/>
      <c r="N31" s="3"/>
      <c r="O31"/>
      <c r="P31"/>
      <c r="Q31"/>
      <c r="R31" s="7"/>
      <c r="S31" s="82"/>
      <c r="T31" s="82"/>
      <c r="U31" s="80"/>
      <c r="V31"/>
      <c r="W31"/>
      <c r="X31"/>
      <c r="Y31" s="81"/>
      <c r="Z31"/>
    </row>
    <row r="32" spans="1:28" s="24" customFormat="1" ht="26.25" customHeight="1" x14ac:dyDescent="0.2">
      <c r="A32" s="33" t="s">
        <v>1</v>
      </c>
      <c r="B32" s="34"/>
      <c r="C32" s="35"/>
      <c r="D32" s="36"/>
      <c r="E32" s="42"/>
      <c r="F32" s="11"/>
      <c r="G32" s="11"/>
      <c r="H32" s="11"/>
      <c r="I32" s="7"/>
      <c r="J32" s="7"/>
      <c r="K32"/>
      <c r="L32"/>
      <c r="M32"/>
      <c r="N32" s="3"/>
      <c r="O32"/>
      <c r="P32"/>
      <c r="Q32"/>
      <c r="R32"/>
      <c r="S32" s="83"/>
      <c r="T32" s="83"/>
      <c r="U32" s="7"/>
      <c r="V32"/>
      <c r="W32"/>
      <c r="X32"/>
      <c r="Y32" s="81"/>
      <c r="Z32" s="2"/>
      <c r="AA32" s="23"/>
      <c r="AB32" s="23"/>
    </row>
    <row r="33" spans="1:26" s="23" customFormat="1" ht="26.25" customHeight="1" x14ac:dyDescent="0.2">
      <c r="A33" s="89" t="s">
        <v>18</v>
      </c>
      <c r="B33"/>
      <c r="C33"/>
      <c r="D33" s="37"/>
      <c r="E33" s="106"/>
      <c r="F33"/>
      <c r="G33"/>
      <c r="H33"/>
      <c r="I33" s="7"/>
      <c r="J33" s="7"/>
      <c r="K33"/>
      <c r="L33"/>
      <c r="M33"/>
      <c r="N33"/>
      <c r="O33"/>
      <c r="P33"/>
      <c r="Q33"/>
      <c r="R33" s="7"/>
      <c r="S33" s="7"/>
      <c r="T33" s="7"/>
      <c r="U33" s="7"/>
      <c r="V33" s="11"/>
      <c r="W33" s="11"/>
      <c r="X33" s="84"/>
      <c r="Y33"/>
      <c r="Z33" s="1"/>
    </row>
    <row r="34" spans="1:26" s="23" customFormat="1" ht="12.75" customHeight="1" x14ac:dyDescent="0.2">
      <c r="A34" s="40"/>
      <c r="B34" s="18"/>
      <c r="C34" s="19"/>
      <c r="D34" s="41" t="s">
        <v>31</v>
      </c>
      <c r="E34" s="107"/>
      <c r="F34"/>
      <c r="G34"/>
      <c r="H34"/>
      <c r="J34" s="7"/>
      <c r="K34"/>
      <c r="L34"/>
    </row>
    <row r="35" spans="1:26" s="23" customFormat="1" ht="13.5" customHeight="1" x14ac:dyDescent="0.2">
      <c r="A35" s="52" t="s">
        <v>31</v>
      </c>
      <c r="B35" s="53"/>
      <c r="C35" s="54"/>
      <c r="D35" s="55"/>
      <c r="E35" s="108"/>
      <c r="F35"/>
      <c r="G35"/>
      <c r="H35"/>
      <c r="I35" s="49"/>
      <c r="J35"/>
    </row>
    <row r="36" spans="1:26" s="23" customFormat="1" ht="11.25" customHeight="1" x14ac:dyDescent="0.2">
      <c r="A36" s="2"/>
      <c r="B36" s="47"/>
      <c r="C36" s="13"/>
      <c r="D36" s="50"/>
      <c r="E36" s="50"/>
      <c r="F36" s="31"/>
      <c r="G36" s="31"/>
      <c r="H36" s="31"/>
      <c r="I36" s="50"/>
    </row>
    <row r="37" spans="1:26" s="23" customFormat="1" ht="26.25" customHeight="1" x14ac:dyDescent="0.2">
      <c r="A37" s="2" t="s">
        <v>47</v>
      </c>
      <c r="B37" s="47"/>
      <c r="C37" s="13"/>
      <c r="D37" s="50"/>
      <c r="E37" s="50"/>
      <c r="I37" s="49"/>
    </row>
    <row r="38" spans="1:26" s="23" customFormat="1" ht="26.25" customHeight="1" x14ac:dyDescent="0.2">
      <c r="A38" s="49" t="s">
        <v>48</v>
      </c>
      <c r="B38" s="47"/>
      <c r="C38" s="13"/>
      <c r="D38" s="50"/>
      <c r="E38" s="50"/>
      <c r="I38" s="49"/>
    </row>
    <row r="39" spans="1:26" s="23" customFormat="1" ht="26.25" customHeight="1" x14ac:dyDescent="0.2">
      <c r="A39" s="2" t="s">
        <v>49</v>
      </c>
      <c r="B39" s="2"/>
      <c r="C39" s="4"/>
      <c r="D39" s="50"/>
      <c r="E39" s="50"/>
      <c r="I39" s="49"/>
    </row>
    <row r="40" spans="1:26" ht="24.75" customHeight="1" x14ac:dyDescent="0.2">
      <c r="A40" s="2" t="s">
        <v>50</v>
      </c>
      <c r="B40" s="2"/>
      <c r="C40" s="4"/>
      <c r="D40" s="50"/>
    </row>
  </sheetData>
  <mergeCells count="6">
    <mergeCell ref="A10:B10"/>
    <mergeCell ref="A1:E3"/>
    <mergeCell ref="K4:L4"/>
    <mergeCell ref="A5:C6"/>
    <mergeCell ref="D9:E9"/>
    <mergeCell ref="F9:G9"/>
  </mergeCells>
  <phoneticPr fontId="2"/>
  <hyperlinks>
    <hyperlink ref="L3" r:id="rId1" xr:uid="{C562B735-945E-4D27-A698-C5273EA28E4A}"/>
  </hyperlinks>
  <pageMargins left="0.81" right="0.23622047244094491" top="0.35433070866141736" bottom="0.18" header="0" footer="0"/>
  <pageSetup paperSize="9" scale="65" fitToHeight="0" orientation="landscape" horizontalDpi="4294967293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E4535-3F63-475F-B794-CE0296313DC9}">
  <dimension ref="A1:AB40"/>
  <sheetViews>
    <sheetView topLeftCell="A13" workbookViewId="0">
      <selection activeCell="J24" sqref="J24"/>
    </sheetView>
  </sheetViews>
  <sheetFormatPr defaultColWidth="9" defaultRowHeight="13.5" x14ac:dyDescent="0.15"/>
  <cols>
    <col min="1" max="1" width="18.625" customWidth="1"/>
    <col min="2" max="2" width="19.625" customWidth="1"/>
    <col min="3" max="3" width="15.625" customWidth="1"/>
    <col min="4" max="4" width="22.5" bestFit="1" customWidth="1"/>
    <col min="5" max="5" width="16.75" bestFit="1" customWidth="1"/>
    <col min="6" max="6" width="22.125" bestFit="1" customWidth="1"/>
    <col min="7" max="7" width="18.875" customWidth="1"/>
    <col min="8" max="8" width="18.5" customWidth="1"/>
    <col min="9" max="9" width="20.625" customWidth="1"/>
    <col min="10" max="10" width="26.5" customWidth="1"/>
    <col min="11" max="11" width="9.375" hidden="1" customWidth="1"/>
    <col min="12" max="12" width="5.75" hidden="1" customWidth="1"/>
  </cols>
  <sheetData>
    <row r="1" spans="1:13" ht="23.25" customHeight="1" x14ac:dyDescent="0.3">
      <c r="A1" s="164" t="s">
        <v>23</v>
      </c>
      <c r="B1" s="165"/>
      <c r="C1" s="165"/>
      <c r="D1" s="165"/>
      <c r="E1" s="165"/>
      <c r="F1" s="27"/>
      <c r="G1" s="27"/>
      <c r="H1" s="27"/>
      <c r="I1" s="27"/>
      <c r="J1" s="96" t="s">
        <v>51</v>
      </c>
      <c r="K1" s="27"/>
      <c r="L1" s="26" t="s">
        <v>24</v>
      </c>
    </row>
    <row r="2" spans="1:13" ht="23.25" customHeight="1" x14ac:dyDescent="0.3">
      <c r="A2" s="165"/>
      <c r="B2" s="165"/>
      <c r="C2" s="165"/>
      <c r="D2" s="165"/>
      <c r="E2" s="165"/>
      <c r="F2" s="27"/>
      <c r="G2" s="27"/>
      <c r="H2" s="27"/>
      <c r="I2" s="27"/>
      <c r="J2" s="96" t="s">
        <v>55</v>
      </c>
      <c r="K2" s="27"/>
      <c r="L2" s="26" t="s">
        <v>25</v>
      </c>
    </row>
    <row r="3" spans="1:13" ht="23.25" customHeight="1" x14ac:dyDescent="0.15">
      <c r="A3" s="165"/>
      <c r="B3" s="165"/>
      <c r="C3" s="165"/>
      <c r="D3" s="165"/>
      <c r="E3" s="165"/>
      <c r="F3" s="27"/>
      <c r="G3" s="27"/>
      <c r="H3" s="27"/>
      <c r="I3" s="27"/>
      <c r="J3" s="27"/>
      <c r="K3" s="27"/>
      <c r="L3" s="71" t="s">
        <v>26</v>
      </c>
    </row>
    <row r="4" spans="1:13" ht="23.25" customHeight="1" x14ac:dyDescent="0.2">
      <c r="A4" s="63" t="s">
        <v>21</v>
      </c>
      <c r="B4" s="28"/>
      <c r="C4" s="28"/>
      <c r="D4" s="28"/>
      <c r="E4" s="28"/>
      <c r="J4" s="123">
        <v>44707</v>
      </c>
      <c r="K4" s="155">
        <v>43681</v>
      </c>
      <c r="L4" s="156"/>
    </row>
    <row r="5" spans="1:13" ht="24" customHeight="1" x14ac:dyDescent="0.2">
      <c r="A5" s="157" t="s">
        <v>59</v>
      </c>
      <c r="B5" s="157"/>
      <c r="C5" s="157"/>
      <c r="D5" s="49"/>
    </row>
    <row r="6" spans="1:13" s="6" customFormat="1" ht="24" customHeight="1" x14ac:dyDescent="0.2">
      <c r="A6" s="157"/>
      <c r="B6" s="157"/>
      <c r="C6" s="157"/>
      <c r="D6" s="30"/>
      <c r="E6" s="15"/>
      <c r="F6" s="15"/>
      <c r="G6" s="15"/>
      <c r="H6" s="15"/>
      <c r="I6" s="2"/>
      <c r="J6"/>
      <c r="L6" s="5"/>
    </row>
    <row r="7" spans="1:13" s="6" customFormat="1" ht="22.5" customHeight="1" x14ac:dyDescent="0.3">
      <c r="A7" s="29"/>
      <c r="B7" s="9"/>
      <c r="C7" s="9"/>
      <c r="D7" s="61" t="s">
        <v>31</v>
      </c>
      <c r="E7" s="15"/>
      <c r="F7" s="15"/>
      <c r="G7" s="15"/>
      <c r="H7" s="15"/>
      <c r="I7" s="2"/>
    </row>
    <row r="8" spans="1:13" s="6" customFormat="1" ht="10.5" customHeight="1" thickBot="1" x14ac:dyDescent="0.35">
      <c r="A8" s="48"/>
      <c r="B8" s="9"/>
      <c r="C8" s="9"/>
      <c r="D8" s="22"/>
      <c r="E8" s="15"/>
      <c r="F8" s="15"/>
      <c r="G8" s="15"/>
      <c r="H8" s="15"/>
      <c r="I8" s="2"/>
    </row>
    <row r="9" spans="1:13" ht="26.1" customHeight="1" thickBot="1" x14ac:dyDescent="0.2">
      <c r="A9" s="78"/>
      <c r="B9" s="21"/>
      <c r="C9" s="8"/>
      <c r="D9" s="158" t="s">
        <v>35</v>
      </c>
      <c r="E9" s="159"/>
      <c r="F9" s="158" t="s">
        <v>36</v>
      </c>
      <c r="G9" s="159"/>
      <c r="H9" s="87" t="s">
        <v>22</v>
      </c>
      <c r="I9" s="69" t="s">
        <v>8</v>
      </c>
      <c r="J9" s="90" t="s">
        <v>10</v>
      </c>
    </row>
    <row r="10" spans="1:13" s="6" customFormat="1" ht="26.1" customHeight="1" thickBot="1" x14ac:dyDescent="0.2">
      <c r="A10" s="161" t="s">
        <v>0</v>
      </c>
      <c r="B10" s="162"/>
      <c r="C10" s="109" t="s">
        <v>4</v>
      </c>
      <c r="D10" s="101" t="s">
        <v>6</v>
      </c>
      <c r="E10" s="101" t="s">
        <v>5</v>
      </c>
      <c r="F10" s="101" t="s">
        <v>6</v>
      </c>
      <c r="G10" s="101" t="s">
        <v>5</v>
      </c>
      <c r="H10" s="74" t="s">
        <v>6</v>
      </c>
      <c r="I10" s="74" t="s">
        <v>7</v>
      </c>
      <c r="J10" s="74" t="s">
        <v>7</v>
      </c>
    </row>
    <row r="11" spans="1:13" ht="26.1" customHeight="1" x14ac:dyDescent="0.2">
      <c r="A11" s="79" t="s">
        <v>53</v>
      </c>
      <c r="B11" s="118"/>
      <c r="C11" s="66" t="s">
        <v>171</v>
      </c>
      <c r="D11" s="105" t="s">
        <v>185</v>
      </c>
      <c r="E11" s="110" t="s">
        <v>156</v>
      </c>
      <c r="F11" s="102" t="s">
        <v>145</v>
      </c>
      <c r="G11" s="117" t="s">
        <v>156</v>
      </c>
      <c r="H11" s="97" t="s">
        <v>170</v>
      </c>
      <c r="I11" s="94">
        <f>DATE(2022,6,6+30)</f>
        <v>44748</v>
      </c>
      <c r="J11" s="95">
        <f>I11+7</f>
        <v>44755</v>
      </c>
      <c r="K11" s="62"/>
      <c r="M11" s="124"/>
    </row>
    <row r="12" spans="1:13" ht="26.1" customHeight="1" x14ac:dyDescent="0.2">
      <c r="A12" s="98" t="s">
        <v>56</v>
      </c>
      <c r="B12" s="99"/>
      <c r="C12" s="100" t="s">
        <v>172</v>
      </c>
      <c r="D12" s="93" t="s">
        <v>186</v>
      </c>
      <c r="E12" s="119" t="s">
        <v>212</v>
      </c>
      <c r="F12" s="116" t="s">
        <v>213</v>
      </c>
      <c r="G12" s="117" t="s">
        <v>212</v>
      </c>
      <c r="H12" s="97" t="s">
        <v>209</v>
      </c>
      <c r="I12" s="94">
        <f>DATE(2022,6,10+30)</f>
        <v>44752</v>
      </c>
      <c r="J12" s="95">
        <f t="shared" ref="J12:J24" si="0">I12+7</f>
        <v>44759</v>
      </c>
      <c r="K12" s="62"/>
      <c r="M12" s="124"/>
    </row>
    <row r="13" spans="1:13" ht="26.1" customHeight="1" x14ac:dyDescent="0.2">
      <c r="A13" s="98" t="s">
        <v>52</v>
      </c>
      <c r="B13" s="99"/>
      <c r="C13" s="100" t="s">
        <v>173</v>
      </c>
      <c r="D13" s="93" t="s">
        <v>187</v>
      </c>
      <c r="E13" s="119" t="s">
        <v>168</v>
      </c>
      <c r="F13" s="104" t="s">
        <v>214</v>
      </c>
      <c r="G13" s="117" t="s">
        <v>170</v>
      </c>
      <c r="H13" s="97" t="s">
        <v>226</v>
      </c>
      <c r="I13" s="94">
        <f>DATE(2022,6,12+30)</f>
        <v>44754</v>
      </c>
      <c r="J13" s="95">
        <f t="shared" si="0"/>
        <v>44761</v>
      </c>
      <c r="K13" s="62"/>
      <c r="M13" s="124"/>
    </row>
    <row r="14" spans="1:13" ht="26.1" customHeight="1" x14ac:dyDescent="0.2">
      <c r="A14" s="79" t="s">
        <v>53</v>
      </c>
      <c r="B14" s="118"/>
      <c r="C14" s="66" t="s">
        <v>174</v>
      </c>
      <c r="D14" s="105" t="s">
        <v>188</v>
      </c>
      <c r="E14" s="110" t="s">
        <v>211</v>
      </c>
      <c r="F14" s="102" t="s">
        <v>188</v>
      </c>
      <c r="G14" s="117" t="s">
        <v>211</v>
      </c>
      <c r="H14" s="97" t="s">
        <v>224</v>
      </c>
      <c r="I14" s="94">
        <f>DATE(2022,6,13+30)</f>
        <v>44755</v>
      </c>
      <c r="J14" s="95">
        <f t="shared" si="0"/>
        <v>44762</v>
      </c>
      <c r="K14" s="62"/>
      <c r="M14" s="124"/>
    </row>
    <row r="15" spans="1:13" ht="25.5" customHeight="1" x14ac:dyDescent="0.2">
      <c r="A15" s="98" t="s">
        <v>56</v>
      </c>
      <c r="B15" s="99"/>
      <c r="C15" s="100" t="s">
        <v>175</v>
      </c>
      <c r="D15" s="93" t="s">
        <v>189</v>
      </c>
      <c r="E15" s="120" t="s">
        <v>210</v>
      </c>
      <c r="F15" s="102" t="s">
        <v>215</v>
      </c>
      <c r="G15" s="117" t="s">
        <v>210</v>
      </c>
      <c r="H15" s="93" t="s">
        <v>227</v>
      </c>
      <c r="I15" s="94">
        <f>DATE(2022,6,17+30)</f>
        <v>44759</v>
      </c>
      <c r="J15" s="95">
        <f t="shared" si="0"/>
        <v>44766</v>
      </c>
      <c r="K15" s="62"/>
      <c r="M15" s="124"/>
    </row>
    <row r="16" spans="1:13" ht="25.5" customHeight="1" x14ac:dyDescent="0.2">
      <c r="A16" s="98" t="s">
        <v>52</v>
      </c>
      <c r="B16" s="118"/>
      <c r="C16" s="66" t="s">
        <v>176</v>
      </c>
      <c r="D16" s="93" t="s">
        <v>190</v>
      </c>
      <c r="E16" s="110" t="s">
        <v>209</v>
      </c>
      <c r="F16" s="103" t="s">
        <v>216</v>
      </c>
      <c r="G16" s="117" t="s">
        <v>225</v>
      </c>
      <c r="H16" s="121" t="s">
        <v>228</v>
      </c>
      <c r="I16" s="94">
        <f>DATE(2022,6,19+30)</f>
        <v>44761</v>
      </c>
      <c r="J16" s="95">
        <f t="shared" si="0"/>
        <v>44768</v>
      </c>
      <c r="K16" s="62"/>
      <c r="M16" s="124"/>
    </row>
    <row r="17" spans="1:28" ht="25.5" customHeight="1" x14ac:dyDescent="0.2">
      <c r="A17" s="79" t="s">
        <v>53</v>
      </c>
      <c r="B17" s="99"/>
      <c r="C17" s="100" t="s">
        <v>177</v>
      </c>
      <c r="D17" s="93" t="s">
        <v>191</v>
      </c>
      <c r="E17" s="120" t="s">
        <v>208</v>
      </c>
      <c r="F17" s="102" t="s">
        <v>191</v>
      </c>
      <c r="G17" s="117" t="s">
        <v>207</v>
      </c>
      <c r="H17" s="122" t="s">
        <v>223</v>
      </c>
      <c r="I17" s="94">
        <f>DATE(2022,6,20+30)</f>
        <v>44762</v>
      </c>
      <c r="J17" s="95">
        <f t="shared" si="0"/>
        <v>44769</v>
      </c>
      <c r="K17" s="62"/>
      <c r="M17" s="124"/>
    </row>
    <row r="18" spans="1:28" ht="25.5" customHeight="1" x14ac:dyDescent="0.2">
      <c r="A18" s="98" t="s">
        <v>56</v>
      </c>
      <c r="B18" s="99"/>
      <c r="C18" s="100" t="s">
        <v>178</v>
      </c>
      <c r="D18" s="93" t="s">
        <v>192</v>
      </c>
      <c r="E18" s="120" t="s">
        <v>206</v>
      </c>
      <c r="F18" s="102" t="s">
        <v>217</v>
      </c>
      <c r="G18" s="117" t="s">
        <v>206</v>
      </c>
      <c r="H18" s="122" t="s">
        <v>201</v>
      </c>
      <c r="I18" s="94">
        <f>DATE(2022,6,24+30)</f>
        <v>44766</v>
      </c>
      <c r="J18" s="95">
        <f t="shared" si="0"/>
        <v>44773</v>
      </c>
      <c r="K18" s="62"/>
      <c r="M18" s="124"/>
    </row>
    <row r="19" spans="1:28" ht="25.5" customHeight="1" x14ac:dyDescent="0.2">
      <c r="A19" s="98" t="s">
        <v>52</v>
      </c>
      <c r="B19" s="99"/>
      <c r="C19" s="100" t="s">
        <v>179</v>
      </c>
      <c r="D19" s="93" t="s">
        <v>193</v>
      </c>
      <c r="E19" s="120" t="s">
        <v>205</v>
      </c>
      <c r="F19" s="102" t="s">
        <v>218</v>
      </c>
      <c r="G19" s="117" t="s">
        <v>223</v>
      </c>
      <c r="H19" s="122" t="s">
        <v>229</v>
      </c>
      <c r="I19" s="94">
        <f>DATE(2022,6,26+30)</f>
        <v>44768</v>
      </c>
      <c r="J19" s="95">
        <f t="shared" si="0"/>
        <v>44775</v>
      </c>
      <c r="K19" s="62"/>
      <c r="M19" s="124"/>
    </row>
    <row r="20" spans="1:28" ht="25.5" customHeight="1" x14ac:dyDescent="0.2">
      <c r="A20" s="79" t="s">
        <v>53</v>
      </c>
      <c r="B20" s="99"/>
      <c r="C20" s="100" t="s">
        <v>180</v>
      </c>
      <c r="D20" s="93" t="s">
        <v>194</v>
      </c>
      <c r="E20" s="120" t="s">
        <v>204</v>
      </c>
      <c r="F20" s="102" t="s">
        <v>194</v>
      </c>
      <c r="G20" s="117" t="s">
        <v>203</v>
      </c>
      <c r="H20" s="122" t="s">
        <v>222</v>
      </c>
      <c r="I20" s="94">
        <f>DATE(2022,6,27+30)</f>
        <v>44769</v>
      </c>
      <c r="J20" s="95">
        <f t="shared" si="0"/>
        <v>44776</v>
      </c>
      <c r="K20" s="62"/>
      <c r="M20" s="124"/>
    </row>
    <row r="21" spans="1:28" ht="25.5" customHeight="1" x14ac:dyDescent="0.2">
      <c r="A21" s="98" t="s">
        <v>56</v>
      </c>
      <c r="B21" s="99"/>
      <c r="C21" s="100" t="s">
        <v>181</v>
      </c>
      <c r="D21" s="93" t="s">
        <v>195</v>
      </c>
      <c r="E21" s="120" t="s">
        <v>202</v>
      </c>
      <c r="F21" s="102" t="s">
        <v>219</v>
      </c>
      <c r="G21" s="117" t="s">
        <v>202</v>
      </c>
      <c r="H21" s="122" t="s">
        <v>230</v>
      </c>
      <c r="I21" s="94">
        <f>DATE(2022,7,1+30)</f>
        <v>44773</v>
      </c>
      <c r="J21" s="95">
        <f t="shared" si="0"/>
        <v>44780</v>
      </c>
      <c r="K21" s="62"/>
      <c r="M21" s="124"/>
    </row>
    <row r="22" spans="1:28" ht="25.5" customHeight="1" x14ac:dyDescent="0.2">
      <c r="A22" s="98" t="s">
        <v>52</v>
      </c>
      <c r="B22" s="99"/>
      <c r="C22" s="100" t="s">
        <v>182</v>
      </c>
      <c r="D22" s="93" t="s">
        <v>196</v>
      </c>
      <c r="E22" s="120" t="s">
        <v>201</v>
      </c>
      <c r="F22" s="102" t="s">
        <v>220</v>
      </c>
      <c r="G22" s="117" t="s">
        <v>222</v>
      </c>
      <c r="H22" s="122" t="s">
        <v>231</v>
      </c>
      <c r="I22" s="94">
        <f>DATE(2022,7,3+30)</f>
        <v>44775</v>
      </c>
      <c r="J22" s="95">
        <f t="shared" si="0"/>
        <v>44782</v>
      </c>
      <c r="K22" s="62"/>
      <c r="M22" s="124"/>
    </row>
    <row r="23" spans="1:28" ht="25.5" customHeight="1" x14ac:dyDescent="0.2">
      <c r="A23" s="79" t="s">
        <v>53</v>
      </c>
      <c r="B23" s="99"/>
      <c r="C23" s="100" t="s">
        <v>183</v>
      </c>
      <c r="D23" s="93" t="s">
        <v>197</v>
      </c>
      <c r="E23" s="120" t="s">
        <v>200</v>
      </c>
      <c r="F23" s="102" t="s">
        <v>197</v>
      </c>
      <c r="G23" s="117" t="s">
        <v>200</v>
      </c>
      <c r="H23" s="122" t="s">
        <v>232</v>
      </c>
      <c r="I23" s="94">
        <f>DATE(2022,7,4+30)</f>
        <v>44776</v>
      </c>
      <c r="J23" s="95">
        <f t="shared" si="0"/>
        <v>44783</v>
      </c>
      <c r="K23" s="62"/>
      <c r="M23" s="124"/>
    </row>
    <row r="24" spans="1:28" ht="25.5" customHeight="1" x14ac:dyDescent="0.2">
      <c r="A24" s="98" t="s">
        <v>56</v>
      </c>
      <c r="B24" s="114"/>
      <c r="C24" s="115" t="s">
        <v>184</v>
      </c>
      <c r="D24" s="105" t="s">
        <v>198</v>
      </c>
      <c r="E24" s="111" t="s">
        <v>199</v>
      </c>
      <c r="F24" s="116" t="s">
        <v>221</v>
      </c>
      <c r="G24" s="117" t="s">
        <v>199</v>
      </c>
      <c r="H24" s="122" t="s">
        <v>233</v>
      </c>
      <c r="I24" s="94">
        <f>DATE(2022,7,8+30)</f>
        <v>44780</v>
      </c>
      <c r="J24" s="95">
        <f t="shared" si="0"/>
        <v>44787</v>
      </c>
      <c r="K24" s="62"/>
      <c r="M24" s="124"/>
    </row>
    <row r="25" spans="1:28" ht="24.75" customHeight="1" x14ac:dyDescent="0.2">
      <c r="A25" s="98"/>
      <c r="B25" s="99"/>
      <c r="C25" s="100"/>
      <c r="D25" s="102"/>
      <c r="E25" s="102"/>
      <c r="F25" s="102"/>
      <c r="G25" s="102"/>
      <c r="H25" s="93"/>
      <c r="I25" s="94"/>
      <c r="J25" s="95"/>
      <c r="K25" s="62"/>
      <c r="M25" s="124"/>
    </row>
    <row r="26" spans="1:28" ht="13.5" customHeight="1" x14ac:dyDescent="0.2">
      <c r="A26" s="57"/>
      <c r="B26" s="2"/>
      <c r="G26" s="24"/>
      <c r="H26" s="45"/>
      <c r="I26" s="45"/>
      <c r="J26" s="45"/>
      <c r="K26" s="62"/>
    </row>
    <row r="27" spans="1:28" ht="26.25" customHeight="1" x14ac:dyDescent="0.2">
      <c r="A27" s="7"/>
      <c r="B27" s="113" t="s">
        <v>37</v>
      </c>
      <c r="C27" s="80" t="s">
        <v>38</v>
      </c>
      <c r="E27" s="81"/>
      <c r="F27" s="112" t="s">
        <v>42</v>
      </c>
      <c r="G27" s="91" t="s">
        <v>43</v>
      </c>
      <c r="H27" s="25"/>
      <c r="I27" s="45"/>
      <c r="J27" s="25"/>
      <c r="K27" s="25"/>
    </row>
    <row r="28" spans="1:28" ht="26.25" customHeight="1" x14ac:dyDescent="0.2">
      <c r="A28" s="82"/>
      <c r="B28" s="82"/>
      <c r="C28" s="80" t="s">
        <v>39</v>
      </c>
      <c r="E28" s="81"/>
      <c r="F28" s="3"/>
      <c r="G28" s="3" t="s">
        <v>44</v>
      </c>
      <c r="H28" s="25"/>
      <c r="I28" s="3"/>
      <c r="J28" s="25"/>
      <c r="K28" s="25"/>
    </row>
    <row r="29" spans="1:28" s="24" customFormat="1" ht="26.25" customHeight="1" x14ac:dyDescent="0.2">
      <c r="A29" s="83"/>
      <c r="B29" s="83"/>
      <c r="C29" s="7" t="s">
        <v>40</v>
      </c>
      <c r="D29"/>
      <c r="E29" s="81"/>
      <c r="F29" s="3"/>
      <c r="G29" s="92" t="s">
        <v>45</v>
      </c>
      <c r="H29" s="7"/>
      <c r="I29" s="81"/>
      <c r="J29" s="7"/>
      <c r="K29" s="7"/>
      <c r="L29"/>
      <c r="M29"/>
      <c r="N29"/>
      <c r="O29"/>
      <c r="P29"/>
      <c r="Q29"/>
      <c r="R29" s="7"/>
      <c r="S29" s="7"/>
      <c r="T29" s="7"/>
      <c r="U29"/>
      <c r="V29"/>
      <c r="W29"/>
      <c r="X29"/>
      <c r="Y29"/>
      <c r="Z29"/>
    </row>
    <row r="30" spans="1:28" s="24" customFormat="1" ht="26.25" customHeight="1" x14ac:dyDescent="0.2">
      <c r="A30" s="7"/>
      <c r="B30" s="7"/>
      <c r="C30" s="7" t="s">
        <v>41</v>
      </c>
      <c r="D30" s="11"/>
      <c r="E30"/>
      <c r="F30" s="3"/>
      <c r="G30" s="7" t="s">
        <v>46</v>
      </c>
      <c r="H30" s="7"/>
      <c r="I30" s="81"/>
      <c r="J30" s="7"/>
      <c r="K30" s="7"/>
      <c r="L30" s="3"/>
      <c r="M30"/>
      <c r="N30" s="80"/>
      <c r="O30"/>
      <c r="P30"/>
      <c r="Q30"/>
      <c r="R30" s="7"/>
      <c r="S30" s="7"/>
      <c r="T30" s="7"/>
      <c r="U30" s="80"/>
      <c r="V30"/>
      <c r="W30"/>
      <c r="X30"/>
      <c r="Y30" s="81"/>
      <c r="Z30" s="1"/>
    </row>
    <row r="31" spans="1:28" s="24" customFormat="1" ht="12.75" customHeight="1" x14ac:dyDescent="0.2">
      <c r="A31"/>
      <c r="B31"/>
      <c r="C31"/>
      <c r="D31"/>
      <c r="E31"/>
      <c r="F31"/>
      <c r="G31"/>
      <c r="H31"/>
      <c r="I31"/>
      <c r="J31" s="10"/>
      <c r="M31"/>
      <c r="N31" s="3"/>
      <c r="O31"/>
      <c r="P31"/>
      <c r="Q31"/>
      <c r="R31" s="7"/>
      <c r="S31" s="82"/>
      <c r="T31" s="82"/>
      <c r="U31" s="80"/>
      <c r="V31"/>
      <c r="W31"/>
      <c r="X31"/>
      <c r="Y31" s="81"/>
      <c r="Z31"/>
    </row>
    <row r="32" spans="1:28" s="24" customFormat="1" ht="26.25" customHeight="1" x14ac:dyDescent="0.2">
      <c r="A32" s="33" t="s">
        <v>1</v>
      </c>
      <c r="B32" s="34"/>
      <c r="C32" s="35"/>
      <c r="D32" s="36"/>
      <c r="E32" s="42"/>
      <c r="F32" s="11"/>
      <c r="G32" s="11"/>
      <c r="H32" s="11"/>
      <c r="I32" s="7"/>
      <c r="J32" s="7"/>
      <c r="K32"/>
      <c r="L32"/>
      <c r="M32"/>
      <c r="N32" s="3"/>
      <c r="O32"/>
      <c r="P32"/>
      <c r="Q32"/>
      <c r="R32"/>
      <c r="S32" s="83"/>
      <c r="T32" s="83"/>
      <c r="U32" s="7"/>
      <c r="V32"/>
      <c r="W32"/>
      <c r="X32"/>
      <c r="Y32" s="81"/>
      <c r="Z32" s="2"/>
      <c r="AA32" s="23"/>
      <c r="AB32" s="23"/>
    </row>
    <row r="33" spans="1:26" s="23" customFormat="1" ht="26.25" customHeight="1" x14ac:dyDescent="0.2">
      <c r="A33" s="89" t="s">
        <v>18</v>
      </c>
      <c r="B33"/>
      <c r="C33"/>
      <c r="D33" s="37"/>
      <c r="E33" s="106"/>
      <c r="F33"/>
      <c r="G33"/>
      <c r="H33"/>
      <c r="I33" s="7"/>
      <c r="J33" s="7"/>
      <c r="K33"/>
      <c r="L33"/>
      <c r="M33"/>
      <c r="N33"/>
      <c r="O33"/>
      <c r="P33"/>
      <c r="Q33"/>
      <c r="R33" s="7"/>
      <c r="S33" s="7"/>
      <c r="T33" s="7"/>
      <c r="U33" s="7"/>
      <c r="V33" s="11"/>
      <c r="W33" s="11"/>
      <c r="X33" s="84"/>
      <c r="Y33"/>
      <c r="Z33" s="1"/>
    </row>
    <row r="34" spans="1:26" s="23" customFormat="1" ht="12.75" customHeight="1" x14ac:dyDescent="0.2">
      <c r="A34" s="40"/>
      <c r="B34" s="18"/>
      <c r="C34" s="19"/>
      <c r="D34" s="41" t="s">
        <v>31</v>
      </c>
      <c r="E34" s="107"/>
      <c r="F34"/>
      <c r="G34"/>
      <c r="H34"/>
      <c r="J34" s="7"/>
      <c r="K34"/>
      <c r="L34"/>
    </row>
    <row r="35" spans="1:26" s="23" customFormat="1" ht="13.5" customHeight="1" x14ac:dyDescent="0.2">
      <c r="A35" s="52" t="s">
        <v>31</v>
      </c>
      <c r="B35" s="53"/>
      <c r="C35" s="54"/>
      <c r="D35" s="55"/>
      <c r="E35" s="108"/>
      <c r="F35"/>
      <c r="G35"/>
      <c r="H35"/>
      <c r="I35" s="49"/>
      <c r="J35"/>
    </row>
    <row r="36" spans="1:26" s="23" customFormat="1" ht="11.25" customHeight="1" x14ac:dyDescent="0.2">
      <c r="A36" s="2"/>
      <c r="B36" s="47"/>
      <c r="C36" s="13"/>
      <c r="D36" s="50"/>
      <c r="E36" s="50"/>
      <c r="F36" s="31"/>
      <c r="G36" s="31"/>
      <c r="H36" s="31"/>
      <c r="I36" s="50"/>
    </row>
    <row r="37" spans="1:26" s="23" customFormat="1" ht="26.25" customHeight="1" x14ac:dyDescent="0.2">
      <c r="A37" s="2" t="s">
        <v>47</v>
      </c>
      <c r="B37" s="47"/>
      <c r="C37" s="13"/>
      <c r="D37" s="50"/>
      <c r="E37" s="50"/>
      <c r="I37" s="49"/>
    </row>
    <row r="38" spans="1:26" s="23" customFormat="1" ht="26.25" customHeight="1" x14ac:dyDescent="0.2">
      <c r="A38" s="49" t="s">
        <v>48</v>
      </c>
      <c r="B38" s="47"/>
      <c r="C38" s="13"/>
      <c r="D38" s="50"/>
      <c r="E38" s="50"/>
      <c r="I38" s="49"/>
    </row>
    <row r="39" spans="1:26" s="23" customFormat="1" ht="26.25" customHeight="1" x14ac:dyDescent="0.2">
      <c r="A39" s="2" t="s">
        <v>49</v>
      </c>
      <c r="B39" s="2"/>
      <c r="C39" s="4"/>
      <c r="D39" s="50"/>
      <c r="E39" s="50"/>
      <c r="I39" s="49"/>
    </row>
    <row r="40" spans="1:26" ht="24.75" customHeight="1" x14ac:dyDescent="0.2">
      <c r="A40" s="2" t="s">
        <v>50</v>
      </c>
      <c r="B40" s="2"/>
      <c r="C40" s="4"/>
      <c r="D40" s="50"/>
    </row>
  </sheetData>
  <mergeCells count="6">
    <mergeCell ref="A10:B10"/>
    <mergeCell ref="A1:E3"/>
    <mergeCell ref="K4:L4"/>
    <mergeCell ref="A5:C6"/>
    <mergeCell ref="D9:E9"/>
    <mergeCell ref="F9:G9"/>
  </mergeCells>
  <phoneticPr fontId="2"/>
  <hyperlinks>
    <hyperlink ref="L3" r:id="rId1" xr:uid="{3D848D52-4FC0-4D85-B394-50083631E5DB}"/>
  </hyperlinks>
  <pageMargins left="0.81" right="0.23622047244094491" top="0.35433070866141736" bottom="0.18" header="0" footer="0"/>
  <pageSetup paperSize="9" scale="65" fitToHeight="0" orientation="landscape" horizontalDpi="4294967293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531F2-9768-4B7F-9E42-863EC784B674}">
  <dimension ref="A1:AB40"/>
  <sheetViews>
    <sheetView topLeftCell="E28" workbookViewId="0">
      <selection activeCell="N13" sqref="N13"/>
    </sheetView>
  </sheetViews>
  <sheetFormatPr defaultColWidth="9" defaultRowHeight="13.5" x14ac:dyDescent="0.15"/>
  <cols>
    <col min="1" max="1" width="18.625" customWidth="1"/>
    <col min="2" max="2" width="19.625" customWidth="1"/>
    <col min="3" max="3" width="15.625" customWidth="1"/>
    <col min="4" max="4" width="22.5" bestFit="1" customWidth="1"/>
    <col min="5" max="5" width="16.75" bestFit="1" customWidth="1"/>
    <col min="6" max="6" width="22.125" bestFit="1" customWidth="1"/>
    <col min="7" max="7" width="18.875" customWidth="1"/>
    <col min="8" max="8" width="18.5" customWidth="1"/>
    <col min="9" max="9" width="20.625" customWidth="1"/>
    <col min="10" max="10" width="26.5" customWidth="1"/>
    <col min="11" max="11" width="9.375" hidden="1" customWidth="1"/>
    <col min="12" max="12" width="5.75" hidden="1" customWidth="1"/>
  </cols>
  <sheetData>
    <row r="1" spans="1:13" ht="23.25" customHeight="1" x14ac:dyDescent="0.3">
      <c r="A1" s="164" t="s">
        <v>23</v>
      </c>
      <c r="B1" s="165"/>
      <c r="C1" s="165"/>
      <c r="D1" s="165"/>
      <c r="E1" s="165"/>
      <c r="F1" s="27"/>
      <c r="G1" s="27"/>
      <c r="H1" s="27"/>
      <c r="I1" s="27"/>
      <c r="J1" s="96" t="s">
        <v>51</v>
      </c>
      <c r="K1" s="27"/>
      <c r="L1" s="26" t="s">
        <v>24</v>
      </c>
    </row>
    <row r="2" spans="1:13" ht="23.25" customHeight="1" x14ac:dyDescent="0.3">
      <c r="A2" s="165"/>
      <c r="B2" s="165"/>
      <c r="C2" s="165"/>
      <c r="D2" s="165"/>
      <c r="E2" s="165"/>
      <c r="F2" s="27"/>
      <c r="G2" s="27"/>
      <c r="H2" s="27"/>
      <c r="I2" s="27"/>
      <c r="J2" s="96" t="s">
        <v>55</v>
      </c>
      <c r="K2" s="27"/>
      <c r="L2" s="26" t="s">
        <v>25</v>
      </c>
    </row>
    <row r="3" spans="1:13" ht="23.25" customHeight="1" x14ac:dyDescent="0.15">
      <c r="A3" s="165"/>
      <c r="B3" s="165"/>
      <c r="C3" s="165"/>
      <c r="D3" s="165"/>
      <c r="E3" s="165"/>
      <c r="F3" s="27"/>
      <c r="G3" s="27"/>
      <c r="H3" s="27"/>
      <c r="I3" s="27"/>
      <c r="J3" s="27"/>
      <c r="K3" s="27"/>
      <c r="L3" s="71" t="s">
        <v>26</v>
      </c>
    </row>
    <row r="4" spans="1:13" ht="23.25" customHeight="1" x14ac:dyDescent="0.2">
      <c r="A4" s="63" t="s">
        <v>21</v>
      </c>
      <c r="B4" s="28"/>
      <c r="C4" s="28"/>
      <c r="D4" s="28"/>
      <c r="E4" s="28"/>
      <c r="J4" s="123">
        <v>44735</v>
      </c>
      <c r="K4" s="155">
        <v>43681</v>
      </c>
      <c r="L4" s="156"/>
    </row>
    <row r="5" spans="1:13" ht="24" customHeight="1" x14ac:dyDescent="0.2">
      <c r="A5" s="157" t="s">
        <v>59</v>
      </c>
      <c r="B5" s="157"/>
      <c r="C5" s="157"/>
      <c r="D5" s="49"/>
    </row>
    <row r="6" spans="1:13" s="6" customFormat="1" ht="24" customHeight="1" x14ac:dyDescent="0.2">
      <c r="A6" s="157"/>
      <c r="B6" s="157"/>
      <c r="C6" s="157"/>
      <c r="D6" s="30"/>
      <c r="E6" s="15"/>
      <c r="F6" s="15"/>
      <c r="G6" s="15"/>
      <c r="H6" s="15"/>
      <c r="I6" s="2"/>
      <c r="J6"/>
      <c r="L6" s="5"/>
    </row>
    <row r="7" spans="1:13" s="6" customFormat="1" ht="22.5" customHeight="1" x14ac:dyDescent="0.3">
      <c r="A7" s="29"/>
      <c r="B7" s="9"/>
      <c r="C7" s="9"/>
      <c r="D7" s="61" t="s">
        <v>31</v>
      </c>
      <c r="E7" s="15"/>
      <c r="F7" s="15"/>
      <c r="G7" s="15"/>
      <c r="H7" s="15"/>
      <c r="I7" s="2"/>
    </row>
    <row r="8" spans="1:13" s="6" customFormat="1" ht="10.5" customHeight="1" thickBot="1" x14ac:dyDescent="0.35">
      <c r="A8" s="48"/>
      <c r="B8" s="9"/>
      <c r="C8" s="9"/>
      <c r="D8" s="22"/>
      <c r="E8" s="15"/>
      <c r="F8" s="15"/>
      <c r="G8" s="15"/>
      <c r="H8" s="15"/>
      <c r="I8" s="2"/>
    </row>
    <row r="9" spans="1:13" ht="26.1" customHeight="1" thickBot="1" x14ac:dyDescent="0.2">
      <c r="A9" s="78"/>
      <c r="B9" s="21"/>
      <c r="C9" s="8"/>
      <c r="D9" s="158" t="s">
        <v>35</v>
      </c>
      <c r="E9" s="159"/>
      <c r="F9" s="158" t="s">
        <v>36</v>
      </c>
      <c r="G9" s="159"/>
      <c r="H9" s="87" t="s">
        <v>22</v>
      </c>
      <c r="I9" s="69" t="s">
        <v>8</v>
      </c>
      <c r="J9" s="90" t="s">
        <v>10</v>
      </c>
    </row>
    <row r="10" spans="1:13" s="6" customFormat="1" ht="26.1" customHeight="1" thickBot="1" x14ac:dyDescent="0.2">
      <c r="A10" s="161" t="s">
        <v>0</v>
      </c>
      <c r="B10" s="162"/>
      <c r="C10" s="109" t="s">
        <v>4</v>
      </c>
      <c r="D10" s="101" t="s">
        <v>6</v>
      </c>
      <c r="E10" s="101" t="s">
        <v>5</v>
      </c>
      <c r="F10" s="101" t="s">
        <v>6</v>
      </c>
      <c r="G10" s="101" t="s">
        <v>5</v>
      </c>
      <c r="H10" s="74" t="s">
        <v>6</v>
      </c>
      <c r="I10" s="74" t="s">
        <v>7</v>
      </c>
      <c r="J10" s="74" t="s">
        <v>7</v>
      </c>
    </row>
    <row r="11" spans="1:13" ht="26.1" customHeight="1" x14ac:dyDescent="0.2">
      <c r="A11" s="79" t="s">
        <v>53</v>
      </c>
      <c r="B11" s="118"/>
      <c r="C11" s="66" t="s">
        <v>183</v>
      </c>
      <c r="D11" s="105" t="s">
        <v>197</v>
      </c>
      <c r="E11" s="110" t="s">
        <v>200</v>
      </c>
      <c r="F11" s="102" t="s">
        <v>268</v>
      </c>
      <c r="G11" s="117" t="s">
        <v>200</v>
      </c>
      <c r="H11" s="97">
        <v>44746</v>
      </c>
      <c r="I11" s="94">
        <f>H11+30</f>
        <v>44776</v>
      </c>
      <c r="J11" s="95">
        <f>I11+7</f>
        <v>44783</v>
      </c>
      <c r="K11" s="62"/>
      <c r="M11" s="124"/>
    </row>
    <row r="12" spans="1:13" ht="26.1" customHeight="1" x14ac:dyDescent="0.2">
      <c r="A12" s="98" t="s">
        <v>56</v>
      </c>
      <c r="B12" s="99"/>
      <c r="C12" s="100" t="s">
        <v>181</v>
      </c>
      <c r="D12" s="93" t="s">
        <v>198</v>
      </c>
      <c r="E12" s="119" t="s">
        <v>199</v>
      </c>
      <c r="F12" s="116" t="s">
        <v>221</v>
      </c>
      <c r="G12" s="117" t="s">
        <v>199</v>
      </c>
      <c r="H12" s="97">
        <v>44750</v>
      </c>
      <c r="I12" s="94">
        <f t="shared" ref="I12:I23" si="0">H12+30</f>
        <v>44780</v>
      </c>
      <c r="J12" s="95">
        <f t="shared" ref="J12:J24" si="1">I12+7</f>
        <v>44787</v>
      </c>
      <c r="K12" s="62"/>
      <c r="M12" s="124"/>
    </row>
    <row r="13" spans="1:13" ht="26.1" customHeight="1" x14ac:dyDescent="0.2">
      <c r="A13" s="98" t="s">
        <v>52</v>
      </c>
      <c r="B13" s="99"/>
      <c r="C13" s="100" t="s">
        <v>234</v>
      </c>
      <c r="D13" s="93" t="s">
        <v>245</v>
      </c>
      <c r="E13" s="119" t="s">
        <v>230</v>
      </c>
      <c r="F13" s="104" t="s">
        <v>269</v>
      </c>
      <c r="G13" s="117" t="s">
        <v>232</v>
      </c>
      <c r="H13" s="97">
        <v>44752</v>
      </c>
      <c r="I13" s="94">
        <f t="shared" si="0"/>
        <v>44782</v>
      </c>
      <c r="J13" s="95">
        <f t="shared" si="1"/>
        <v>44789</v>
      </c>
      <c r="K13" s="62"/>
      <c r="M13" s="124"/>
    </row>
    <row r="14" spans="1:13" ht="26.1" customHeight="1" x14ac:dyDescent="0.2">
      <c r="A14" s="79" t="s">
        <v>53</v>
      </c>
      <c r="B14" s="118"/>
      <c r="C14" s="66" t="s">
        <v>235</v>
      </c>
      <c r="D14" s="105" t="s">
        <v>246</v>
      </c>
      <c r="E14" s="110" t="s">
        <v>257</v>
      </c>
      <c r="F14" s="102" t="s">
        <v>246</v>
      </c>
      <c r="G14" s="117" t="s">
        <v>257</v>
      </c>
      <c r="H14" s="97">
        <v>44753</v>
      </c>
      <c r="I14" s="94">
        <f t="shared" si="0"/>
        <v>44783</v>
      </c>
      <c r="J14" s="95">
        <f t="shared" si="1"/>
        <v>44790</v>
      </c>
      <c r="K14" s="62"/>
      <c r="M14" s="124"/>
    </row>
    <row r="15" spans="1:13" ht="25.5" customHeight="1" x14ac:dyDescent="0.2">
      <c r="A15" s="98" t="s">
        <v>56</v>
      </c>
      <c r="B15" s="99"/>
      <c r="C15" s="100" t="s">
        <v>184</v>
      </c>
      <c r="D15" s="93" t="s">
        <v>247</v>
      </c>
      <c r="E15" s="120" t="s">
        <v>258</v>
      </c>
      <c r="F15" s="102" t="s">
        <v>270</v>
      </c>
      <c r="G15" s="117" t="s">
        <v>258</v>
      </c>
      <c r="H15" s="93">
        <v>44757</v>
      </c>
      <c r="I15" s="94">
        <f t="shared" si="0"/>
        <v>44787</v>
      </c>
      <c r="J15" s="95">
        <f t="shared" si="1"/>
        <v>44794</v>
      </c>
      <c r="K15" s="62"/>
      <c r="M15" s="124"/>
    </row>
    <row r="16" spans="1:13" ht="25.5" customHeight="1" x14ac:dyDescent="0.2">
      <c r="A16" s="98" t="s">
        <v>52</v>
      </c>
      <c r="B16" s="118"/>
      <c r="C16" s="66" t="s">
        <v>236</v>
      </c>
      <c r="D16" s="93" t="s">
        <v>248</v>
      </c>
      <c r="E16" s="110" t="s">
        <v>233</v>
      </c>
      <c r="F16" s="103" t="s">
        <v>271</v>
      </c>
      <c r="G16" s="117" t="s">
        <v>277</v>
      </c>
      <c r="H16" s="121">
        <v>44759</v>
      </c>
      <c r="I16" s="94">
        <f t="shared" si="0"/>
        <v>44789</v>
      </c>
      <c r="J16" s="95">
        <f t="shared" si="1"/>
        <v>44796</v>
      </c>
      <c r="K16" s="62"/>
      <c r="M16" s="124"/>
    </row>
    <row r="17" spans="1:28" ht="25.5" customHeight="1" x14ac:dyDescent="0.2">
      <c r="A17" s="79" t="s">
        <v>53</v>
      </c>
      <c r="B17" s="99"/>
      <c r="C17" s="100" t="s">
        <v>237</v>
      </c>
      <c r="D17" s="93" t="s">
        <v>249</v>
      </c>
      <c r="E17" s="120" t="s">
        <v>259</v>
      </c>
      <c r="F17" s="102" t="s">
        <v>249</v>
      </c>
      <c r="G17" s="117" t="s">
        <v>259</v>
      </c>
      <c r="H17" s="122">
        <v>44760</v>
      </c>
      <c r="I17" s="94">
        <f t="shared" si="0"/>
        <v>44790</v>
      </c>
      <c r="J17" s="95">
        <f t="shared" si="1"/>
        <v>44797</v>
      </c>
      <c r="K17" s="62"/>
      <c r="M17" s="124"/>
    </row>
    <row r="18" spans="1:28" ht="25.5" customHeight="1" x14ac:dyDescent="0.2">
      <c r="A18" s="98" t="s">
        <v>56</v>
      </c>
      <c r="B18" s="99"/>
      <c r="C18" s="100" t="s">
        <v>238</v>
      </c>
      <c r="D18" s="93" t="s">
        <v>250</v>
      </c>
      <c r="E18" s="120" t="s">
        <v>261</v>
      </c>
      <c r="F18" s="102" t="s">
        <v>272</v>
      </c>
      <c r="G18" s="117" t="s">
        <v>260</v>
      </c>
      <c r="H18" s="122">
        <v>44764</v>
      </c>
      <c r="I18" s="94">
        <f t="shared" si="0"/>
        <v>44794</v>
      </c>
      <c r="J18" s="95">
        <f t="shared" si="1"/>
        <v>44801</v>
      </c>
      <c r="K18" s="62"/>
      <c r="M18" s="124"/>
    </row>
    <row r="19" spans="1:28" ht="25.5" customHeight="1" x14ac:dyDescent="0.2">
      <c r="A19" s="98" t="s">
        <v>57</v>
      </c>
      <c r="B19" s="99"/>
      <c r="C19" s="100" t="s">
        <v>239</v>
      </c>
      <c r="D19" s="93" t="s">
        <v>251</v>
      </c>
      <c r="E19" s="120" t="s">
        <v>262</v>
      </c>
      <c r="F19" s="102" t="s">
        <v>251</v>
      </c>
      <c r="G19" s="117" t="s">
        <v>262</v>
      </c>
      <c r="H19" s="122">
        <v>44767</v>
      </c>
      <c r="I19" s="94">
        <f t="shared" si="0"/>
        <v>44797</v>
      </c>
      <c r="J19" s="95">
        <f t="shared" si="1"/>
        <v>44804</v>
      </c>
      <c r="K19" s="62"/>
      <c r="M19" s="124"/>
    </row>
    <row r="20" spans="1:28" ht="25.5" customHeight="1" x14ac:dyDescent="0.2">
      <c r="A20" s="79" t="s">
        <v>58</v>
      </c>
      <c r="B20" s="99"/>
      <c r="C20" s="100" t="s">
        <v>240</v>
      </c>
      <c r="D20" s="93" t="s">
        <v>252</v>
      </c>
      <c r="E20" s="120" t="s">
        <v>263</v>
      </c>
      <c r="F20" s="102" t="s">
        <v>273</v>
      </c>
      <c r="G20" s="117" t="s">
        <v>263</v>
      </c>
      <c r="H20" s="122">
        <v>44771</v>
      </c>
      <c r="I20" s="94">
        <f t="shared" si="0"/>
        <v>44801</v>
      </c>
      <c r="J20" s="95">
        <f t="shared" si="1"/>
        <v>44808</v>
      </c>
      <c r="K20" s="62"/>
      <c r="M20" s="124"/>
    </row>
    <row r="21" spans="1:28" ht="25.5" customHeight="1" x14ac:dyDescent="0.2">
      <c r="A21" s="98" t="s">
        <v>54</v>
      </c>
      <c r="B21" s="99"/>
      <c r="C21" s="100" t="s">
        <v>241</v>
      </c>
      <c r="D21" s="93" t="s">
        <v>253</v>
      </c>
      <c r="E21" s="120" t="s">
        <v>264</v>
      </c>
      <c r="F21" s="102" t="s">
        <v>274</v>
      </c>
      <c r="G21" s="117" t="s">
        <v>278</v>
      </c>
      <c r="H21" s="122">
        <v>44773</v>
      </c>
      <c r="I21" s="94">
        <f t="shared" si="0"/>
        <v>44803</v>
      </c>
      <c r="J21" s="95">
        <f t="shared" si="1"/>
        <v>44810</v>
      </c>
      <c r="K21" s="62"/>
      <c r="M21" s="124"/>
    </row>
    <row r="22" spans="1:28" ht="25.5" customHeight="1" x14ac:dyDescent="0.2">
      <c r="A22" s="98" t="s">
        <v>57</v>
      </c>
      <c r="B22" s="99"/>
      <c r="C22" s="100" t="s">
        <v>242</v>
      </c>
      <c r="D22" s="93" t="s">
        <v>254</v>
      </c>
      <c r="E22" s="120" t="s">
        <v>265</v>
      </c>
      <c r="F22" s="102" t="s">
        <v>254</v>
      </c>
      <c r="G22" s="117" t="s">
        <v>265</v>
      </c>
      <c r="H22" s="122">
        <v>44774</v>
      </c>
      <c r="I22" s="94">
        <f t="shared" si="0"/>
        <v>44804</v>
      </c>
      <c r="J22" s="95">
        <f t="shared" si="1"/>
        <v>44811</v>
      </c>
      <c r="K22" s="62"/>
      <c r="M22" s="124"/>
    </row>
    <row r="23" spans="1:28" ht="25.5" customHeight="1" x14ac:dyDescent="0.2">
      <c r="A23" s="79" t="s">
        <v>58</v>
      </c>
      <c r="B23" s="99"/>
      <c r="C23" s="100" t="s">
        <v>243</v>
      </c>
      <c r="D23" s="93" t="s">
        <v>255</v>
      </c>
      <c r="E23" s="120" t="s">
        <v>266</v>
      </c>
      <c r="F23" s="102" t="s">
        <v>275</v>
      </c>
      <c r="G23" s="117" t="s">
        <v>266</v>
      </c>
      <c r="H23" s="122">
        <v>44778</v>
      </c>
      <c r="I23" s="94">
        <f t="shared" si="0"/>
        <v>44808</v>
      </c>
      <c r="J23" s="95">
        <f t="shared" si="1"/>
        <v>44815</v>
      </c>
      <c r="K23" s="62"/>
      <c r="M23" s="124"/>
    </row>
    <row r="24" spans="1:28" ht="25.5" customHeight="1" x14ac:dyDescent="0.2">
      <c r="A24" s="98" t="s">
        <v>54</v>
      </c>
      <c r="B24" s="114"/>
      <c r="C24" s="115" t="s">
        <v>244</v>
      </c>
      <c r="D24" s="105" t="s">
        <v>256</v>
      </c>
      <c r="E24" s="111" t="s">
        <v>267</v>
      </c>
      <c r="F24" s="116" t="s">
        <v>276</v>
      </c>
      <c r="G24" s="117" t="s">
        <v>279</v>
      </c>
      <c r="H24" s="122">
        <v>44780</v>
      </c>
      <c r="I24" s="94">
        <f>H24+30</f>
        <v>44810</v>
      </c>
      <c r="J24" s="95">
        <f t="shared" si="1"/>
        <v>44817</v>
      </c>
      <c r="K24" s="62"/>
      <c r="M24" s="124"/>
    </row>
    <row r="25" spans="1:28" ht="24.75" customHeight="1" x14ac:dyDescent="0.2">
      <c r="A25" s="98"/>
      <c r="B25" s="99"/>
      <c r="C25" s="100"/>
      <c r="D25" s="102"/>
      <c r="E25" s="102"/>
      <c r="F25" s="102"/>
      <c r="G25" s="102"/>
      <c r="H25" s="93"/>
      <c r="I25" s="94"/>
      <c r="J25" s="95"/>
      <c r="K25" s="62"/>
      <c r="M25" s="124"/>
    </row>
    <row r="26" spans="1:28" ht="13.5" customHeight="1" x14ac:dyDescent="0.2">
      <c r="A26" s="57"/>
      <c r="B26" s="2"/>
      <c r="G26" s="24"/>
      <c r="H26" s="45"/>
      <c r="I26" s="45"/>
      <c r="J26" s="45"/>
      <c r="K26" s="62"/>
    </row>
    <row r="27" spans="1:28" ht="26.25" customHeight="1" x14ac:dyDescent="0.2">
      <c r="A27" s="7"/>
      <c r="B27" s="113" t="s">
        <v>37</v>
      </c>
      <c r="C27" s="80" t="s">
        <v>38</v>
      </c>
      <c r="E27" s="81"/>
      <c r="F27" s="112" t="s">
        <v>42</v>
      </c>
      <c r="G27" s="91" t="s">
        <v>43</v>
      </c>
      <c r="H27" s="25"/>
      <c r="I27" s="45"/>
      <c r="J27" s="25"/>
      <c r="K27" s="25"/>
    </row>
    <row r="28" spans="1:28" ht="26.25" customHeight="1" x14ac:dyDescent="0.2">
      <c r="A28" s="82"/>
      <c r="B28" s="82"/>
      <c r="C28" s="80" t="s">
        <v>39</v>
      </c>
      <c r="E28" s="81"/>
      <c r="F28" s="3"/>
      <c r="G28" s="3" t="s">
        <v>44</v>
      </c>
      <c r="H28" s="25"/>
      <c r="I28" s="3"/>
      <c r="J28" s="25"/>
      <c r="K28" s="25"/>
    </row>
    <row r="29" spans="1:28" s="24" customFormat="1" ht="26.25" customHeight="1" x14ac:dyDescent="0.2">
      <c r="A29" s="83"/>
      <c r="B29" s="83"/>
      <c r="C29" s="7" t="s">
        <v>40</v>
      </c>
      <c r="D29"/>
      <c r="E29" s="81"/>
      <c r="F29" s="3"/>
      <c r="G29" s="92" t="s">
        <v>45</v>
      </c>
      <c r="H29" s="7"/>
      <c r="I29" s="81"/>
      <c r="J29" s="7"/>
      <c r="K29" s="7"/>
      <c r="L29"/>
      <c r="M29"/>
      <c r="N29"/>
      <c r="O29"/>
      <c r="P29"/>
      <c r="Q29"/>
      <c r="R29" s="7"/>
      <c r="S29" s="7"/>
      <c r="T29" s="7"/>
      <c r="U29"/>
      <c r="V29"/>
      <c r="W29"/>
      <c r="X29"/>
      <c r="Y29"/>
      <c r="Z29"/>
    </row>
    <row r="30" spans="1:28" s="24" customFormat="1" ht="26.25" customHeight="1" x14ac:dyDescent="0.2">
      <c r="A30" s="7"/>
      <c r="B30" s="7"/>
      <c r="C30" s="7" t="s">
        <v>41</v>
      </c>
      <c r="D30" s="11"/>
      <c r="E30"/>
      <c r="F30" s="3"/>
      <c r="G30" s="7" t="s">
        <v>46</v>
      </c>
      <c r="H30" s="7"/>
      <c r="I30" s="81"/>
      <c r="J30" s="7"/>
      <c r="K30" s="7"/>
      <c r="L30" s="3"/>
      <c r="M30"/>
      <c r="N30" s="80"/>
      <c r="O30"/>
      <c r="P30"/>
      <c r="Q30"/>
      <c r="R30" s="7"/>
      <c r="S30" s="7"/>
      <c r="T30" s="7"/>
      <c r="U30" s="80"/>
      <c r="V30"/>
      <c r="W30"/>
      <c r="X30"/>
      <c r="Y30" s="81"/>
      <c r="Z30" s="1"/>
    </row>
    <row r="31" spans="1:28" s="24" customFormat="1" ht="12.75" customHeight="1" x14ac:dyDescent="0.2">
      <c r="A31"/>
      <c r="B31"/>
      <c r="C31"/>
      <c r="D31"/>
      <c r="E31"/>
      <c r="F31"/>
      <c r="G31"/>
      <c r="H31"/>
      <c r="I31"/>
      <c r="J31" s="10"/>
      <c r="M31"/>
      <c r="N31" s="3"/>
      <c r="O31"/>
      <c r="P31"/>
      <c r="Q31"/>
      <c r="R31" s="7"/>
      <c r="S31" s="82"/>
      <c r="T31" s="82"/>
      <c r="U31" s="80"/>
      <c r="V31"/>
      <c r="W31"/>
      <c r="X31"/>
      <c r="Y31" s="81"/>
      <c r="Z31"/>
    </row>
    <row r="32" spans="1:28" s="24" customFormat="1" ht="26.25" customHeight="1" x14ac:dyDescent="0.2">
      <c r="A32" s="33" t="s">
        <v>1</v>
      </c>
      <c r="B32" s="34"/>
      <c r="C32" s="35"/>
      <c r="D32" s="36"/>
      <c r="E32" s="42"/>
      <c r="F32" s="11"/>
      <c r="G32" s="11"/>
      <c r="H32" s="11"/>
      <c r="I32" s="7"/>
      <c r="J32" s="7"/>
      <c r="K32"/>
      <c r="L32"/>
      <c r="M32"/>
      <c r="N32" s="3"/>
      <c r="O32"/>
      <c r="P32"/>
      <c r="Q32"/>
      <c r="R32"/>
      <c r="S32" s="83"/>
      <c r="T32" s="83"/>
      <c r="U32" s="7"/>
      <c r="V32"/>
      <c r="W32"/>
      <c r="X32"/>
      <c r="Y32" s="81"/>
      <c r="Z32" s="2"/>
      <c r="AA32" s="23"/>
      <c r="AB32" s="23"/>
    </row>
    <row r="33" spans="1:26" s="23" customFormat="1" ht="26.25" customHeight="1" x14ac:dyDescent="0.2">
      <c r="A33" s="89" t="s">
        <v>18</v>
      </c>
      <c r="B33"/>
      <c r="C33"/>
      <c r="D33" s="37"/>
      <c r="E33" s="106"/>
      <c r="F33"/>
      <c r="G33"/>
      <c r="H33"/>
      <c r="I33" s="7"/>
      <c r="J33" s="7"/>
      <c r="K33"/>
      <c r="L33"/>
      <c r="M33"/>
      <c r="N33"/>
      <c r="O33"/>
      <c r="P33"/>
      <c r="Q33"/>
      <c r="R33" s="7"/>
      <c r="S33" s="7"/>
      <c r="T33" s="7"/>
      <c r="U33" s="7"/>
      <c r="V33" s="11"/>
      <c r="W33" s="11"/>
      <c r="X33" s="84"/>
      <c r="Y33"/>
      <c r="Z33" s="1"/>
    </row>
    <row r="34" spans="1:26" s="23" customFormat="1" ht="12.75" customHeight="1" x14ac:dyDescent="0.2">
      <c r="A34" s="40"/>
      <c r="B34" s="18"/>
      <c r="C34" s="19"/>
      <c r="D34" s="41" t="s">
        <v>31</v>
      </c>
      <c r="E34" s="107"/>
      <c r="F34"/>
      <c r="G34"/>
      <c r="H34"/>
      <c r="J34" s="7"/>
      <c r="K34"/>
      <c r="L34"/>
    </row>
    <row r="35" spans="1:26" s="23" customFormat="1" ht="13.5" customHeight="1" x14ac:dyDescent="0.2">
      <c r="A35" s="52" t="s">
        <v>31</v>
      </c>
      <c r="B35" s="53"/>
      <c r="C35" s="54"/>
      <c r="D35" s="55"/>
      <c r="E35" s="108"/>
      <c r="F35"/>
      <c r="G35"/>
      <c r="H35"/>
      <c r="I35" s="49"/>
      <c r="J35"/>
    </row>
    <row r="36" spans="1:26" s="23" customFormat="1" ht="11.25" customHeight="1" x14ac:dyDescent="0.2">
      <c r="A36" s="2"/>
      <c r="B36" s="47"/>
      <c r="C36" s="13"/>
      <c r="D36" s="50"/>
      <c r="E36" s="50"/>
      <c r="F36" s="31"/>
      <c r="G36" s="31"/>
      <c r="H36" s="31"/>
      <c r="I36" s="50"/>
    </row>
    <row r="37" spans="1:26" s="23" customFormat="1" ht="26.25" customHeight="1" x14ac:dyDescent="0.2">
      <c r="A37" s="2" t="s">
        <v>47</v>
      </c>
      <c r="B37" s="47"/>
      <c r="C37" s="13"/>
      <c r="D37" s="50"/>
      <c r="E37" s="50"/>
      <c r="I37" s="49"/>
    </row>
    <row r="38" spans="1:26" s="23" customFormat="1" ht="26.25" customHeight="1" x14ac:dyDescent="0.2">
      <c r="A38" s="49" t="s">
        <v>48</v>
      </c>
      <c r="B38" s="47"/>
      <c r="C38" s="13"/>
      <c r="D38" s="50"/>
      <c r="E38" s="50"/>
      <c r="I38" s="49"/>
    </row>
    <row r="39" spans="1:26" s="23" customFormat="1" ht="26.25" customHeight="1" x14ac:dyDescent="0.2">
      <c r="A39" s="2" t="s">
        <v>49</v>
      </c>
      <c r="B39" s="2"/>
      <c r="C39" s="4"/>
      <c r="D39" s="50"/>
      <c r="E39" s="50"/>
      <c r="I39" s="49"/>
    </row>
    <row r="40" spans="1:26" ht="24.75" customHeight="1" x14ac:dyDescent="0.2">
      <c r="A40" s="2" t="s">
        <v>50</v>
      </c>
      <c r="B40" s="2"/>
      <c r="C40" s="4"/>
      <c r="D40" s="50"/>
    </row>
  </sheetData>
  <mergeCells count="6">
    <mergeCell ref="A10:B10"/>
    <mergeCell ref="A1:E3"/>
    <mergeCell ref="K4:L4"/>
    <mergeCell ref="A5:C6"/>
    <mergeCell ref="D9:E9"/>
    <mergeCell ref="F9:G9"/>
  </mergeCells>
  <phoneticPr fontId="2"/>
  <hyperlinks>
    <hyperlink ref="L3" r:id="rId1" xr:uid="{E642E1A9-4C72-4ABF-8453-51B31AAB4026}"/>
  </hyperlinks>
  <pageMargins left="0.81" right="0.23622047244094491" top="0.35433070866141736" bottom="0.18" header="0" footer="0"/>
  <pageSetup paperSize="9" scale="65" fitToHeight="0" orientation="landscape" horizontalDpi="4294967293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3C0BD-1724-4564-96F8-224F4860038C}">
  <dimension ref="A1:AB39"/>
  <sheetViews>
    <sheetView topLeftCell="A7" workbookViewId="0">
      <selection activeCell="D23" sqref="D23"/>
    </sheetView>
  </sheetViews>
  <sheetFormatPr defaultColWidth="9" defaultRowHeight="13.5" x14ac:dyDescent="0.15"/>
  <cols>
    <col min="1" max="1" width="18.625" customWidth="1"/>
    <col min="2" max="2" width="19.625" customWidth="1"/>
    <col min="3" max="3" width="15.625" customWidth="1"/>
    <col min="4" max="4" width="22.5" bestFit="1" customWidth="1"/>
    <col min="5" max="5" width="16.75" bestFit="1" customWidth="1"/>
    <col min="6" max="6" width="22.125" bestFit="1" customWidth="1"/>
    <col min="7" max="7" width="18.875" customWidth="1"/>
    <col min="8" max="8" width="18.5" customWidth="1"/>
    <col min="9" max="9" width="20.625" customWidth="1"/>
    <col min="10" max="10" width="26.5" customWidth="1"/>
    <col min="11" max="11" width="9.375" hidden="1" customWidth="1"/>
    <col min="12" max="12" width="5.75" hidden="1" customWidth="1"/>
  </cols>
  <sheetData>
    <row r="1" spans="1:13" ht="23.25" customHeight="1" x14ac:dyDescent="0.3">
      <c r="A1" s="164" t="s">
        <v>23</v>
      </c>
      <c r="B1" s="165"/>
      <c r="C1" s="165"/>
      <c r="D1" s="165"/>
      <c r="E1" s="165"/>
      <c r="F1" s="27"/>
      <c r="G1" s="27"/>
      <c r="H1" s="27"/>
      <c r="I1" s="27"/>
      <c r="J1" s="96" t="s">
        <v>51</v>
      </c>
      <c r="K1" s="27"/>
      <c r="L1" s="26" t="s">
        <v>24</v>
      </c>
    </row>
    <row r="2" spans="1:13" ht="23.25" customHeight="1" x14ac:dyDescent="0.3">
      <c r="A2" s="165"/>
      <c r="B2" s="165"/>
      <c r="C2" s="165"/>
      <c r="D2" s="165"/>
      <c r="E2" s="165"/>
      <c r="F2" s="27"/>
      <c r="G2" s="27"/>
      <c r="H2" s="27"/>
      <c r="I2" s="27"/>
      <c r="J2" s="96" t="s">
        <v>55</v>
      </c>
      <c r="K2" s="27"/>
      <c r="L2" s="26" t="s">
        <v>25</v>
      </c>
    </row>
    <row r="3" spans="1:13" ht="23.25" customHeight="1" x14ac:dyDescent="0.15">
      <c r="A3" s="165"/>
      <c r="B3" s="165"/>
      <c r="C3" s="165"/>
      <c r="D3" s="165"/>
      <c r="E3" s="165"/>
      <c r="F3" s="27"/>
      <c r="G3" s="27"/>
      <c r="H3" s="27"/>
      <c r="I3" s="27"/>
      <c r="J3" s="27"/>
      <c r="K3" s="27"/>
      <c r="L3" s="71" t="s">
        <v>26</v>
      </c>
    </row>
    <row r="4" spans="1:13" ht="23.25" customHeight="1" x14ac:dyDescent="0.2">
      <c r="A4" s="63" t="s">
        <v>21</v>
      </c>
      <c r="B4" s="28"/>
      <c r="C4" s="28"/>
      <c r="D4" s="28"/>
      <c r="E4" s="28"/>
      <c r="J4" s="123">
        <v>44761</v>
      </c>
      <c r="K4" s="155">
        <v>43681</v>
      </c>
      <c r="L4" s="156"/>
    </row>
    <row r="5" spans="1:13" ht="24" customHeight="1" x14ac:dyDescent="0.2">
      <c r="A5" s="157" t="s">
        <v>59</v>
      </c>
      <c r="B5" s="157"/>
      <c r="C5" s="157"/>
      <c r="D5" s="49"/>
    </row>
    <row r="6" spans="1:13" s="6" customFormat="1" ht="24" customHeight="1" x14ac:dyDescent="0.2">
      <c r="A6" s="157"/>
      <c r="B6" s="157"/>
      <c r="C6" s="157"/>
      <c r="D6" s="30"/>
      <c r="E6" s="15"/>
      <c r="F6" s="15"/>
      <c r="G6" s="15"/>
      <c r="H6" s="15"/>
      <c r="I6" s="2"/>
      <c r="J6"/>
      <c r="L6" s="5"/>
    </row>
    <row r="7" spans="1:13" s="6" customFormat="1" ht="22.5" customHeight="1" x14ac:dyDescent="0.3">
      <c r="A7" s="29"/>
      <c r="B7" s="9"/>
      <c r="C7" s="9"/>
      <c r="D7" s="61" t="s">
        <v>31</v>
      </c>
      <c r="E7" s="15"/>
      <c r="F7" s="15"/>
      <c r="G7" s="15"/>
      <c r="H7" s="15"/>
      <c r="I7" s="2"/>
    </row>
    <row r="8" spans="1:13" s="6" customFormat="1" ht="10.5" customHeight="1" thickBot="1" x14ac:dyDescent="0.35">
      <c r="A8" s="48"/>
      <c r="B8" s="9"/>
      <c r="C8" s="9"/>
      <c r="D8" s="22"/>
      <c r="E8" s="15"/>
      <c r="F8" s="15"/>
      <c r="G8" s="15"/>
      <c r="H8" s="15"/>
      <c r="I8" s="2"/>
    </row>
    <row r="9" spans="1:13" ht="26.1" customHeight="1" thickBot="1" x14ac:dyDescent="0.2">
      <c r="A9" s="78"/>
      <c r="B9" s="21"/>
      <c r="C9" s="8"/>
      <c r="D9" s="158" t="s">
        <v>35</v>
      </c>
      <c r="E9" s="159"/>
      <c r="F9" s="158" t="s">
        <v>36</v>
      </c>
      <c r="G9" s="159"/>
      <c r="H9" s="87" t="s">
        <v>22</v>
      </c>
      <c r="I9" s="69" t="s">
        <v>8</v>
      </c>
      <c r="J9" s="90" t="s">
        <v>10</v>
      </c>
    </row>
    <row r="10" spans="1:13" s="6" customFormat="1" ht="26.1" customHeight="1" thickBot="1" x14ac:dyDescent="0.2">
      <c r="A10" s="161" t="s">
        <v>0</v>
      </c>
      <c r="B10" s="162"/>
      <c r="C10" s="109" t="s">
        <v>4</v>
      </c>
      <c r="D10" s="101" t="s">
        <v>6</v>
      </c>
      <c r="E10" s="101" t="s">
        <v>5</v>
      </c>
      <c r="F10" s="101" t="s">
        <v>6</v>
      </c>
      <c r="G10" s="101" t="s">
        <v>5</v>
      </c>
      <c r="H10" s="74" t="s">
        <v>6</v>
      </c>
      <c r="I10" s="74" t="s">
        <v>7</v>
      </c>
      <c r="J10" s="74" t="s">
        <v>7</v>
      </c>
    </row>
    <row r="11" spans="1:13" ht="26.1" customHeight="1" x14ac:dyDescent="0.2">
      <c r="A11" s="79" t="s">
        <v>56</v>
      </c>
      <c r="B11" s="118"/>
      <c r="C11" s="66" t="s">
        <v>243</v>
      </c>
      <c r="D11" s="105" t="s">
        <v>255</v>
      </c>
      <c r="E11" s="110" t="s">
        <v>266</v>
      </c>
      <c r="F11" s="102" t="s">
        <v>275</v>
      </c>
      <c r="G11" s="117" t="s">
        <v>266</v>
      </c>
      <c r="H11" s="97">
        <v>44778</v>
      </c>
      <c r="I11" s="94">
        <f>H11+30</f>
        <v>44808</v>
      </c>
      <c r="J11" s="95">
        <f>I11+7</f>
        <v>44815</v>
      </c>
      <c r="K11" s="62"/>
      <c r="M11" s="124"/>
    </row>
    <row r="12" spans="1:13" ht="26.1" customHeight="1" x14ac:dyDescent="0.2">
      <c r="A12" s="98" t="s">
        <v>52</v>
      </c>
      <c r="B12" s="99"/>
      <c r="C12" s="100" t="s">
        <v>244</v>
      </c>
      <c r="D12" s="93" t="s">
        <v>256</v>
      </c>
      <c r="E12" s="119" t="s">
        <v>267</v>
      </c>
      <c r="F12" s="116" t="s">
        <v>316</v>
      </c>
      <c r="G12" s="117" t="s">
        <v>279</v>
      </c>
      <c r="H12" s="97">
        <v>44780</v>
      </c>
      <c r="I12" s="94">
        <f t="shared" ref="I12:I22" si="0">H12+30</f>
        <v>44810</v>
      </c>
      <c r="J12" s="95">
        <f t="shared" ref="J12:J24" si="1">I12+7</f>
        <v>44817</v>
      </c>
      <c r="K12" s="62"/>
      <c r="M12" s="124"/>
    </row>
    <row r="13" spans="1:13" ht="26.1" customHeight="1" x14ac:dyDescent="0.2">
      <c r="A13" s="98" t="s">
        <v>53</v>
      </c>
      <c r="B13" s="99"/>
      <c r="C13" s="100" t="s">
        <v>280</v>
      </c>
      <c r="D13" s="93" t="s">
        <v>292</v>
      </c>
      <c r="E13" s="119" t="s">
        <v>304</v>
      </c>
      <c r="F13" s="104" t="s">
        <v>292</v>
      </c>
      <c r="G13" s="117" t="s">
        <v>304</v>
      </c>
      <c r="H13" s="97">
        <v>44781</v>
      </c>
      <c r="I13" s="94">
        <f t="shared" si="0"/>
        <v>44811</v>
      </c>
      <c r="J13" s="95">
        <f t="shared" si="1"/>
        <v>44818</v>
      </c>
      <c r="K13" s="62"/>
      <c r="M13" s="124"/>
    </row>
    <row r="14" spans="1:13" ht="26.1" customHeight="1" x14ac:dyDescent="0.2">
      <c r="A14" s="79" t="s">
        <v>56</v>
      </c>
      <c r="B14" s="118"/>
      <c r="C14" s="66" t="s">
        <v>281</v>
      </c>
      <c r="D14" s="105" t="s">
        <v>293</v>
      </c>
      <c r="E14" s="110" t="s">
        <v>305</v>
      </c>
      <c r="F14" s="102" t="s">
        <v>317</v>
      </c>
      <c r="G14" s="117" t="s">
        <v>305</v>
      </c>
      <c r="H14" s="97">
        <v>44785</v>
      </c>
      <c r="I14" s="94">
        <f t="shared" si="0"/>
        <v>44815</v>
      </c>
      <c r="J14" s="95">
        <f t="shared" si="1"/>
        <v>44822</v>
      </c>
      <c r="K14" s="62"/>
      <c r="M14" s="124"/>
    </row>
    <row r="15" spans="1:13" ht="25.5" customHeight="1" x14ac:dyDescent="0.2">
      <c r="A15" s="98" t="s">
        <v>52</v>
      </c>
      <c r="B15" s="99"/>
      <c r="C15" s="100" t="s">
        <v>282</v>
      </c>
      <c r="D15" s="93" t="s">
        <v>294</v>
      </c>
      <c r="E15" s="120" t="s">
        <v>306</v>
      </c>
      <c r="F15" s="102" t="s">
        <v>318</v>
      </c>
      <c r="G15" s="117" t="s">
        <v>325</v>
      </c>
      <c r="H15" s="93">
        <v>44787</v>
      </c>
      <c r="I15" s="94">
        <f t="shared" si="0"/>
        <v>44817</v>
      </c>
      <c r="J15" s="95">
        <f t="shared" si="1"/>
        <v>44824</v>
      </c>
      <c r="K15" s="62"/>
      <c r="M15" s="124"/>
    </row>
    <row r="16" spans="1:13" ht="25.5" customHeight="1" x14ac:dyDescent="0.2">
      <c r="A16" s="79" t="s">
        <v>56</v>
      </c>
      <c r="B16" s="99"/>
      <c r="C16" s="66" t="s">
        <v>283</v>
      </c>
      <c r="D16" s="93" t="s">
        <v>295</v>
      </c>
      <c r="E16" s="120" t="s">
        <v>307</v>
      </c>
      <c r="F16" s="102" t="s">
        <v>319</v>
      </c>
      <c r="G16" s="117" t="s">
        <v>307</v>
      </c>
      <c r="H16" s="122">
        <v>44792</v>
      </c>
      <c r="I16" s="94">
        <f t="shared" si="0"/>
        <v>44822</v>
      </c>
      <c r="J16" s="95">
        <f t="shared" si="1"/>
        <v>44829</v>
      </c>
      <c r="K16" s="62"/>
      <c r="M16" s="124"/>
    </row>
    <row r="17" spans="1:28" ht="25.5" customHeight="1" x14ac:dyDescent="0.2">
      <c r="A17" s="98" t="s">
        <v>52</v>
      </c>
      <c r="B17" s="99"/>
      <c r="C17" s="100" t="s">
        <v>284</v>
      </c>
      <c r="D17" s="93" t="s">
        <v>296</v>
      </c>
      <c r="E17" s="120" t="s">
        <v>308</v>
      </c>
      <c r="F17" s="102" t="s">
        <v>320</v>
      </c>
      <c r="G17" s="117" t="s">
        <v>326</v>
      </c>
      <c r="H17" s="122">
        <v>44794</v>
      </c>
      <c r="I17" s="94">
        <f t="shared" si="0"/>
        <v>44824</v>
      </c>
      <c r="J17" s="95">
        <f t="shared" si="1"/>
        <v>44831</v>
      </c>
      <c r="K17" s="62"/>
      <c r="M17" s="124"/>
    </row>
    <row r="18" spans="1:28" ht="25.5" customHeight="1" x14ac:dyDescent="0.2">
      <c r="A18" s="98" t="s">
        <v>53</v>
      </c>
      <c r="B18" s="99"/>
      <c r="C18" s="100" t="s">
        <v>285</v>
      </c>
      <c r="D18" s="93" t="s">
        <v>297</v>
      </c>
      <c r="E18" s="120" t="s">
        <v>309</v>
      </c>
      <c r="F18" s="102" t="s">
        <v>297</v>
      </c>
      <c r="G18" s="117" t="s">
        <v>309</v>
      </c>
      <c r="H18" s="122">
        <v>44795</v>
      </c>
      <c r="I18" s="94">
        <f t="shared" si="0"/>
        <v>44825</v>
      </c>
      <c r="J18" s="95">
        <f t="shared" si="1"/>
        <v>44832</v>
      </c>
      <c r="K18" s="62"/>
      <c r="M18" s="124"/>
    </row>
    <row r="19" spans="1:28" ht="25.5" customHeight="1" x14ac:dyDescent="0.2">
      <c r="A19" s="79" t="s">
        <v>56</v>
      </c>
      <c r="B19" s="99"/>
      <c r="C19" s="66" t="s">
        <v>286</v>
      </c>
      <c r="D19" s="93" t="s">
        <v>298</v>
      </c>
      <c r="E19" s="120" t="s">
        <v>310</v>
      </c>
      <c r="F19" s="102" t="s">
        <v>321</v>
      </c>
      <c r="G19" s="117" t="s">
        <v>310</v>
      </c>
      <c r="H19" s="122">
        <v>44799</v>
      </c>
      <c r="I19" s="94">
        <f t="shared" si="0"/>
        <v>44829</v>
      </c>
      <c r="J19" s="95">
        <f t="shared" si="1"/>
        <v>44836</v>
      </c>
      <c r="K19" s="62"/>
      <c r="M19" s="124"/>
    </row>
    <row r="20" spans="1:28" ht="25.5" customHeight="1" x14ac:dyDescent="0.2">
      <c r="A20" s="98" t="s">
        <v>52</v>
      </c>
      <c r="B20" s="99"/>
      <c r="C20" s="100" t="s">
        <v>287</v>
      </c>
      <c r="D20" s="93" t="s">
        <v>299</v>
      </c>
      <c r="E20" s="120" t="s">
        <v>311</v>
      </c>
      <c r="F20" s="102" t="s">
        <v>322</v>
      </c>
      <c r="G20" s="117" t="s">
        <v>327</v>
      </c>
      <c r="H20" s="122">
        <v>44801</v>
      </c>
      <c r="I20" s="94">
        <f t="shared" si="0"/>
        <v>44831</v>
      </c>
      <c r="J20" s="95">
        <f t="shared" si="1"/>
        <v>44838</v>
      </c>
      <c r="K20" s="62"/>
      <c r="M20" s="124"/>
    </row>
    <row r="21" spans="1:28" ht="25.5" customHeight="1" x14ac:dyDescent="0.2">
      <c r="A21" s="98" t="s">
        <v>53</v>
      </c>
      <c r="B21" s="99"/>
      <c r="C21" s="100" t="s">
        <v>288</v>
      </c>
      <c r="D21" s="93" t="s">
        <v>300</v>
      </c>
      <c r="E21" s="120" t="s">
        <v>312</v>
      </c>
      <c r="F21" s="102" t="s">
        <v>300</v>
      </c>
      <c r="G21" s="117" t="s">
        <v>312</v>
      </c>
      <c r="H21" s="122">
        <v>44802</v>
      </c>
      <c r="I21" s="94">
        <f t="shared" si="0"/>
        <v>44832</v>
      </c>
      <c r="J21" s="95">
        <f t="shared" si="1"/>
        <v>44839</v>
      </c>
      <c r="K21" s="62"/>
      <c r="M21" s="124"/>
    </row>
    <row r="22" spans="1:28" ht="25.5" customHeight="1" x14ac:dyDescent="0.2">
      <c r="A22" s="79" t="s">
        <v>56</v>
      </c>
      <c r="B22" s="99"/>
      <c r="C22" s="66" t="s">
        <v>289</v>
      </c>
      <c r="D22" s="93" t="s">
        <v>301</v>
      </c>
      <c r="E22" s="120" t="s">
        <v>313</v>
      </c>
      <c r="F22" s="102" t="s">
        <v>323</v>
      </c>
      <c r="G22" s="117" t="s">
        <v>313</v>
      </c>
      <c r="H22" s="122">
        <v>44806</v>
      </c>
      <c r="I22" s="94">
        <f t="shared" si="0"/>
        <v>44836</v>
      </c>
      <c r="J22" s="95">
        <f t="shared" si="1"/>
        <v>44843</v>
      </c>
      <c r="K22" s="62"/>
      <c r="M22" s="124"/>
    </row>
    <row r="23" spans="1:28" ht="25.5" customHeight="1" x14ac:dyDescent="0.2">
      <c r="A23" s="98" t="s">
        <v>52</v>
      </c>
      <c r="B23" s="114"/>
      <c r="C23" s="100" t="s">
        <v>290</v>
      </c>
      <c r="D23" s="105" t="s">
        <v>302</v>
      </c>
      <c r="E23" s="111" t="s">
        <v>314</v>
      </c>
      <c r="F23" s="116" t="s">
        <v>324</v>
      </c>
      <c r="G23" s="117" t="s">
        <v>328</v>
      </c>
      <c r="H23" s="122">
        <v>44808</v>
      </c>
      <c r="I23" s="94">
        <f>H23+30</f>
        <v>44838</v>
      </c>
      <c r="J23" s="95">
        <f t="shared" si="1"/>
        <v>44845</v>
      </c>
      <c r="K23" s="62"/>
      <c r="M23" s="124"/>
    </row>
    <row r="24" spans="1:28" ht="24.75" customHeight="1" x14ac:dyDescent="0.2">
      <c r="A24" s="98" t="s">
        <v>57</v>
      </c>
      <c r="B24" s="99"/>
      <c r="C24" s="100" t="s">
        <v>291</v>
      </c>
      <c r="D24" s="102" t="s">
        <v>303</v>
      </c>
      <c r="E24" s="102" t="s">
        <v>315</v>
      </c>
      <c r="F24" s="102" t="s">
        <v>303</v>
      </c>
      <c r="G24" s="102" t="s">
        <v>315</v>
      </c>
      <c r="H24" s="93">
        <v>44809</v>
      </c>
      <c r="I24" s="94">
        <f>H24+30</f>
        <v>44839</v>
      </c>
      <c r="J24" s="95">
        <f t="shared" si="1"/>
        <v>44846</v>
      </c>
      <c r="K24" s="62"/>
      <c r="M24" s="124"/>
    </row>
    <row r="25" spans="1:28" ht="13.5" customHeight="1" x14ac:dyDescent="0.2">
      <c r="A25" s="57"/>
      <c r="B25" s="2"/>
      <c r="G25" s="24"/>
      <c r="H25" s="45"/>
      <c r="I25" s="45"/>
      <c r="J25" s="45"/>
      <c r="K25" s="62"/>
    </row>
    <row r="26" spans="1:28" ht="26.25" customHeight="1" x14ac:dyDescent="0.2">
      <c r="A26" s="7"/>
      <c r="B26" s="113" t="s">
        <v>37</v>
      </c>
      <c r="C26" s="80" t="s">
        <v>38</v>
      </c>
      <c r="E26" s="81"/>
      <c r="F26" s="112" t="s">
        <v>42</v>
      </c>
      <c r="G26" s="91" t="s">
        <v>43</v>
      </c>
      <c r="H26" s="25"/>
      <c r="I26" s="45"/>
      <c r="J26" s="25"/>
      <c r="K26" s="25"/>
    </row>
    <row r="27" spans="1:28" ht="26.25" customHeight="1" x14ac:dyDescent="0.2">
      <c r="A27" s="82"/>
      <c r="B27" s="82"/>
      <c r="C27" s="80" t="s">
        <v>39</v>
      </c>
      <c r="E27" s="81"/>
      <c r="F27" s="3"/>
      <c r="G27" s="3" t="s">
        <v>44</v>
      </c>
      <c r="H27" s="25"/>
      <c r="I27" s="3"/>
      <c r="J27" s="25"/>
      <c r="K27" s="25"/>
    </row>
    <row r="28" spans="1:28" s="24" customFormat="1" ht="26.25" customHeight="1" x14ac:dyDescent="0.2">
      <c r="A28" s="83"/>
      <c r="B28" s="83"/>
      <c r="C28" s="7" t="s">
        <v>40</v>
      </c>
      <c r="D28"/>
      <c r="E28" s="81"/>
      <c r="F28" s="3"/>
      <c r="G28" s="92" t="s">
        <v>45</v>
      </c>
      <c r="H28" s="7"/>
      <c r="I28" s="81"/>
      <c r="J28" s="7"/>
      <c r="K28" s="7"/>
      <c r="L28"/>
      <c r="M28"/>
      <c r="N28"/>
      <c r="O28"/>
      <c r="P28"/>
      <c r="Q28"/>
      <c r="R28" s="7"/>
      <c r="S28" s="7"/>
      <c r="T28" s="7"/>
      <c r="U28"/>
      <c r="V28"/>
      <c r="W28"/>
      <c r="X28"/>
      <c r="Y28"/>
      <c r="Z28"/>
    </row>
    <row r="29" spans="1:28" s="24" customFormat="1" ht="26.25" customHeight="1" x14ac:dyDescent="0.2">
      <c r="A29" s="7"/>
      <c r="B29" s="7"/>
      <c r="C29" s="7" t="s">
        <v>41</v>
      </c>
      <c r="D29" s="11"/>
      <c r="E29"/>
      <c r="F29" s="3"/>
      <c r="G29" s="7" t="s">
        <v>46</v>
      </c>
      <c r="H29" s="7"/>
      <c r="I29" s="81"/>
      <c r="J29" s="7"/>
      <c r="K29" s="7"/>
      <c r="L29" s="3"/>
      <c r="M29"/>
      <c r="N29" s="80"/>
      <c r="O29"/>
      <c r="P29"/>
      <c r="Q29"/>
      <c r="R29" s="7"/>
      <c r="S29" s="7"/>
      <c r="T29" s="7"/>
      <c r="U29" s="80"/>
      <c r="V29"/>
      <c r="W29"/>
      <c r="X29"/>
      <c r="Y29" s="81"/>
      <c r="Z29" s="1"/>
    </row>
    <row r="30" spans="1:28" s="24" customFormat="1" ht="12.75" customHeight="1" x14ac:dyDescent="0.2">
      <c r="A30"/>
      <c r="B30"/>
      <c r="C30"/>
      <c r="D30"/>
      <c r="E30"/>
      <c r="F30"/>
      <c r="G30"/>
      <c r="H30"/>
      <c r="I30"/>
      <c r="J30" s="10"/>
      <c r="M30"/>
      <c r="N30" s="3"/>
      <c r="O30"/>
      <c r="P30"/>
      <c r="Q30"/>
      <c r="R30" s="7"/>
      <c r="S30" s="82"/>
      <c r="T30" s="82"/>
      <c r="U30" s="80"/>
      <c r="V30"/>
      <c r="W30"/>
      <c r="X30"/>
      <c r="Y30" s="81"/>
      <c r="Z30"/>
    </row>
    <row r="31" spans="1:28" s="24" customFormat="1" ht="26.25" customHeight="1" x14ac:dyDescent="0.2">
      <c r="A31" s="33" t="s">
        <v>1</v>
      </c>
      <c r="B31" s="34"/>
      <c r="C31" s="35"/>
      <c r="D31" s="36"/>
      <c r="E31" s="42"/>
      <c r="F31" s="11"/>
      <c r="G31" s="11"/>
      <c r="H31" s="11"/>
      <c r="I31" s="7"/>
      <c r="J31" s="7"/>
      <c r="K31"/>
      <c r="L31"/>
      <c r="M31"/>
      <c r="N31" s="3"/>
      <c r="O31"/>
      <c r="P31"/>
      <c r="Q31"/>
      <c r="R31"/>
      <c r="S31" s="83"/>
      <c r="T31" s="83"/>
      <c r="U31" s="7"/>
      <c r="V31"/>
      <c r="W31"/>
      <c r="X31"/>
      <c r="Y31" s="81"/>
      <c r="Z31" s="2"/>
      <c r="AA31" s="23"/>
      <c r="AB31" s="23"/>
    </row>
    <row r="32" spans="1:28" s="23" customFormat="1" ht="26.25" customHeight="1" x14ac:dyDescent="0.2">
      <c r="A32" s="89" t="s">
        <v>18</v>
      </c>
      <c r="B32"/>
      <c r="C32"/>
      <c r="D32" s="37"/>
      <c r="E32" s="106"/>
      <c r="F32"/>
      <c r="G32"/>
      <c r="H32"/>
      <c r="I32" s="7"/>
      <c r="J32" s="7"/>
      <c r="K32"/>
      <c r="L32"/>
      <c r="M32"/>
      <c r="N32"/>
      <c r="O32"/>
      <c r="P32"/>
      <c r="Q32"/>
      <c r="R32" s="7"/>
      <c r="S32" s="7"/>
      <c r="T32" s="7"/>
      <c r="U32" s="7"/>
      <c r="V32" s="11"/>
      <c r="W32" s="11"/>
      <c r="X32" s="84"/>
      <c r="Y32"/>
      <c r="Z32" s="1"/>
    </row>
    <row r="33" spans="1:12" s="23" customFormat="1" ht="12.75" customHeight="1" x14ac:dyDescent="0.2">
      <c r="A33" s="40"/>
      <c r="B33" s="18"/>
      <c r="C33" s="19"/>
      <c r="D33" s="41" t="s">
        <v>31</v>
      </c>
      <c r="E33" s="107"/>
      <c r="F33"/>
      <c r="G33"/>
      <c r="H33"/>
      <c r="J33" s="7"/>
      <c r="K33"/>
      <c r="L33"/>
    </row>
    <row r="34" spans="1:12" s="23" customFormat="1" ht="13.5" customHeight="1" x14ac:dyDescent="0.2">
      <c r="A34" s="52" t="s">
        <v>31</v>
      </c>
      <c r="B34" s="53"/>
      <c r="C34" s="54"/>
      <c r="D34" s="55"/>
      <c r="E34" s="108"/>
      <c r="F34"/>
      <c r="G34"/>
      <c r="H34"/>
      <c r="I34" s="49"/>
      <c r="J34"/>
    </row>
    <row r="35" spans="1:12" s="23" customFormat="1" ht="11.25" customHeight="1" x14ac:dyDescent="0.2">
      <c r="A35" s="2"/>
      <c r="B35" s="47"/>
      <c r="C35" s="13"/>
      <c r="D35" s="50"/>
      <c r="E35" s="50"/>
      <c r="F35" s="31"/>
      <c r="G35" s="31"/>
      <c r="H35" s="31"/>
      <c r="I35" s="50"/>
    </row>
    <row r="36" spans="1:12" s="23" customFormat="1" ht="26.25" customHeight="1" x14ac:dyDescent="0.2">
      <c r="A36" s="2" t="s">
        <v>47</v>
      </c>
      <c r="B36" s="47"/>
      <c r="C36" s="13"/>
      <c r="D36" s="50"/>
      <c r="E36" s="50"/>
      <c r="I36" s="49"/>
    </row>
    <row r="37" spans="1:12" s="23" customFormat="1" ht="26.25" customHeight="1" x14ac:dyDescent="0.2">
      <c r="A37" s="49" t="s">
        <v>48</v>
      </c>
      <c r="B37" s="47"/>
      <c r="C37" s="13"/>
      <c r="D37" s="50"/>
      <c r="E37" s="50"/>
      <c r="I37" s="49"/>
    </row>
    <row r="38" spans="1:12" s="23" customFormat="1" ht="26.25" customHeight="1" x14ac:dyDescent="0.2">
      <c r="A38" s="2" t="s">
        <v>49</v>
      </c>
      <c r="B38" s="2"/>
      <c r="C38" s="4"/>
      <c r="D38" s="50"/>
      <c r="E38" s="50"/>
      <c r="I38" s="49"/>
    </row>
    <row r="39" spans="1:12" ht="24.75" customHeight="1" x14ac:dyDescent="0.2">
      <c r="A39" s="2" t="s">
        <v>50</v>
      </c>
      <c r="B39" s="2"/>
      <c r="C39" s="4"/>
      <c r="D39" s="50"/>
    </row>
  </sheetData>
  <mergeCells count="6">
    <mergeCell ref="A10:B10"/>
    <mergeCell ref="A1:E3"/>
    <mergeCell ref="K4:L4"/>
    <mergeCell ref="A5:C6"/>
    <mergeCell ref="D9:E9"/>
    <mergeCell ref="F9:G9"/>
  </mergeCells>
  <phoneticPr fontId="2"/>
  <hyperlinks>
    <hyperlink ref="L3" r:id="rId1" xr:uid="{6DDF863B-F6F2-4F41-A156-17C986D54DB2}"/>
  </hyperlinks>
  <pageMargins left="0.81" right="0.23622047244094491" top="0.35433070866141736" bottom="0.18" header="0" footer="0"/>
  <pageSetup paperSize="9" scale="65" fitToHeight="0" orientation="landscape" horizontalDpi="4294967293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3F7E0-F645-4287-9E81-B6B6CB66C790}">
  <dimension ref="A1:AB39"/>
  <sheetViews>
    <sheetView topLeftCell="F7" workbookViewId="0">
      <selection activeCell="J22" sqref="J22"/>
    </sheetView>
  </sheetViews>
  <sheetFormatPr defaultColWidth="9" defaultRowHeight="13.5" x14ac:dyDescent="0.15"/>
  <cols>
    <col min="1" max="1" width="18.625" customWidth="1"/>
    <col min="2" max="2" width="19.625" customWidth="1"/>
    <col min="3" max="3" width="15.625" customWidth="1"/>
    <col min="4" max="4" width="22.5" bestFit="1" customWidth="1"/>
    <col min="5" max="5" width="16.75" bestFit="1" customWidth="1"/>
    <col min="6" max="6" width="22.125" bestFit="1" customWidth="1"/>
    <col min="7" max="7" width="18.875" customWidth="1"/>
    <col min="8" max="8" width="18.5" customWidth="1"/>
    <col min="9" max="9" width="20.625" customWidth="1"/>
    <col min="10" max="10" width="26.5" customWidth="1"/>
    <col min="11" max="11" width="9.375" hidden="1" customWidth="1"/>
    <col min="12" max="12" width="5.75" hidden="1" customWidth="1"/>
  </cols>
  <sheetData>
    <row r="1" spans="1:13" ht="23.25" customHeight="1" x14ac:dyDescent="0.3">
      <c r="A1" s="164" t="s">
        <v>23</v>
      </c>
      <c r="B1" s="165"/>
      <c r="C1" s="165"/>
      <c r="D1" s="165"/>
      <c r="E1" s="165"/>
      <c r="F1" s="27"/>
      <c r="G1" s="27"/>
      <c r="H1" s="27"/>
      <c r="I1" s="27"/>
      <c r="J1" s="96" t="s">
        <v>51</v>
      </c>
      <c r="K1" s="27"/>
      <c r="L1" s="26" t="s">
        <v>24</v>
      </c>
    </row>
    <row r="2" spans="1:13" ht="23.25" customHeight="1" x14ac:dyDescent="0.3">
      <c r="A2" s="165"/>
      <c r="B2" s="165"/>
      <c r="C2" s="165"/>
      <c r="D2" s="165"/>
      <c r="E2" s="165"/>
      <c r="F2" s="27"/>
      <c r="G2" s="27"/>
      <c r="H2" s="27"/>
      <c r="I2" s="27"/>
      <c r="J2" s="96" t="s">
        <v>55</v>
      </c>
      <c r="K2" s="27"/>
      <c r="L2" s="26" t="s">
        <v>25</v>
      </c>
    </row>
    <row r="3" spans="1:13" ht="23.25" customHeight="1" x14ac:dyDescent="0.15">
      <c r="A3" s="165"/>
      <c r="B3" s="165"/>
      <c r="C3" s="165"/>
      <c r="D3" s="165"/>
      <c r="E3" s="165"/>
      <c r="F3" s="27"/>
      <c r="G3" s="27"/>
      <c r="H3" s="27"/>
      <c r="I3" s="27"/>
      <c r="J3" s="27"/>
      <c r="K3" s="27"/>
      <c r="L3" s="71" t="s">
        <v>26</v>
      </c>
    </row>
    <row r="4" spans="1:13" ht="23.25" customHeight="1" x14ac:dyDescent="0.2">
      <c r="A4" s="63" t="s">
        <v>21</v>
      </c>
      <c r="B4" s="28"/>
      <c r="C4" s="28"/>
      <c r="D4" s="28"/>
      <c r="E4" s="28"/>
      <c r="J4" s="123">
        <v>44797</v>
      </c>
      <c r="K4" s="155">
        <v>43681</v>
      </c>
      <c r="L4" s="156"/>
    </row>
    <row r="5" spans="1:13" ht="24" customHeight="1" x14ac:dyDescent="0.2">
      <c r="A5" s="157" t="s">
        <v>59</v>
      </c>
      <c r="B5" s="157"/>
      <c r="C5" s="157"/>
      <c r="D5" s="49"/>
    </row>
    <row r="6" spans="1:13" s="6" customFormat="1" ht="24" customHeight="1" x14ac:dyDescent="0.2">
      <c r="A6" s="157"/>
      <c r="B6" s="157"/>
      <c r="C6" s="157"/>
      <c r="D6" s="30"/>
      <c r="E6" s="15"/>
      <c r="F6" s="15"/>
      <c r="G6" s="15"/>
      <c r="H6" s="15"/>
      <c r="I6" s="2"/>
      <c r="J6"/>
      <c r="L6" s="5"/>
    </row>
    <row r="7" spans="1:13" s="6" customFormat="1" ht="22.5" customHeight="1" x14ac:dyDescent="0.3">
      <c r="A7" s="29"/>
      <c r="B7" s="9"/>
      <c r="C7" s="9"/>
      <c r="D7" s="61" t="s">
        <v>31</v>
      </c>
      <c r="E7" s="15"/>
      <c r="F7" s="15"/>
      <c r="G7" s="15"/>
      <c r="H7" s="15"/>
      <c r="I7" s="2"/>
    </row>
    <row r="8" spans="1:13" s="6" customFormat="1" ht="10.5" customHeight="1" thickBot="1" x14ac:dyDescent="0.35">
      <c r="A8" s="48"/>
      <c r="B8" s="9"/>
      <c r="C8" s="9"/>
      <c r="D8" s="22"/>
      <c r="E8" s="15"/>
      <c r="F8" s="15"/>
      <c r="G8" s="15"/>
      <c r="H8" s="15"/>
      <c r="I8" s="2"/>
    </row>
    <row r="9" spans="1:13" ht="26.1" customHeight="1" thickBot="1" x14ac:dyDescent="0.2">
      <c r="A9" s="78"/>
      <c r="B9" s="21"/>
      <c r="C9" s="8"/>
      <c r="D9" s="158" t="s">
        <v>35</v>
      </c>
      <c r="E9" s="159"/>
      <c r="F9" s="158" t="s">
        <v>36</v>
      </c>
      <c r="G9" s="159"/>
      <c r="H9" s="87" t="s">
        <v>22</v>
      </c>
      <c r="I9" s="69" t="s">
        <v>8</v>
      </c>
      <c r="J9" s="90" t="s">
        <v>10</v>
      </c>
    </row>
    <row r="10" spans="1:13" s="6" customFormat="1" ht="26.1" customHeight="1" thickBot="1" x14ac:dyDescent="0.2">
      <c r="A10" s="161" t="s">
        <v>0</v>
      </c>
      <c r="B10" s="162"/>
      <c r="C10" s="109" t="s">
        <v>4</v>
      </c>
      <c r="D10" s="101" t="s">
        <v>6</v>
      </c>
      <c r="E10" s="101" t="s">
        <v>5</v>
      </c>
      <c r="F10" s="101" t="s">
        <v>6</v>
      </c>
      <c r="G10" s="101" t="s">
        <v>5</v>
      </c>
      <c r="H10" s="74" t="s">
        <v>6</v>
      </c>
      <c r="I10" s="74" t="s">
        <v>7</v>
      </c>
      <c r="J10" s="74" t="s">
        <v>7</v>
      </c>
    </row>
    <row r="11" spans="1:13" ht="26.1" customHeight="1" x14ac:dyDescent="0.2">
      <c r="A11" s="79" t="s">
        <v>57</v>
      </c>
      <c r="B11" s="118"/>
      <c r="C11" s="66" t="s">
        <v>291</v>
      </c>
      <c r="D11" s="105" t="s">
        <v>303</v>
      </c>
      <c r="E11" s="110" t="s">
        <v>315</v>
      </c>
      <c r="F11" s="102" t="s">
        <v>303</v>
      </c>
      <c r="G11" s="117" t="s">
        <v>315</v>
      </c>
      <c r="H11" s="97">
        <v>44809</v>
      </c>
      <c r="I11" s="94">
        <f>H11+30</f>
        <v>44839</v>
      </c>
      <c r="J11" s="95">
        <f>I11+7</f>
        <v>44846</v>
      </c>
      <c r="K11" s="62"/>
      <c r="M11" s="124"/>
    </row>
    <row r="12" spans="1:13" ht="26.1" customHeight="1" x14ac:dyDescent="0.2">
      <c r="A12" s="98" t="s">
        <v>58</v>
      </c>
      <c r="B12" s="99"/>
      <c r="C12" s="100" t="s">
        <v>329</v>
      </c>
      <c r="D12" s="93" t="s">
        <v>340</v>
      </c>
      <c r="E12" s="119" t="s">
        <v>351</v>
      </c>
      <c r="F12" s="116" t="s">
        <v>363</v>
      </c>
      <c r="G12" s="117" t="s">
        <v>351</v>
      </c>
      <c r="H12" s="97">
        <v>44813</v>
      </c>
      <c r="I12" s="94">
        <f t="shared" ref="I12:I22" si="0">H12+30</f>
        <v>44843</v>
      </c>
      <c r="J12" s="95">
        <f t="shared" ref="J12:J22" si="1">I12+7</f>
        <v>44850</v>
      </c>
      <c r="K12" s="62"/>
      <c r="M12" s="124"/>
    </row>
    <row r="13" spans="1:13" ht="26.1" customHeight="1" x14ac:dyDescent="0.2">
      <c r="A13" s="98" t="s">
        <v>53</v>
      </c>
      <c r="B13" s="99"/>
      <c r="C13" s="100" t="s">
        <v>330</v>
      </c>
      <c r="D13" s="93" t="s">
        <v>341</v>
      </c>
      <c r="E13" s="119" t="s">
        <v>352</v>
      </c>
      <c r="F13" s="104" t="s">
        <v>341</v>
      </c>
      <c r="G13" s="117" t="s">
        <v>352</v>
      </c>
      <c r="H13" s="97">
        <v>44816</v>
      </c>
      <c r="I13" s="94">
        <f t="shared" si="0"/>
        <v>44846</v>
      </c>
      <c r="J13" s="95">
        <f t="shared" si="1"/>
        <v>44853</v>
      </c>
      <c r="K13" s="62"/>
      <c r="M13" s="124"/>
    </row>
    <row r="14" spans="1:13" ht="26.1" customHeight="1" x14ac:dyDescent="0.2">
      <c r="A14" s="79" t="s">
        <v>58</v>
      </c>
      <c r="B14" s="118"/>
      <c r="C14" s="66" t="s">
        <v>331</v>
      </c>
      <c r="D14" s="105" t="s">
        <v>342</v>
      </c>
      <c r="E14" s="110" t="s">
        <v>353</v>
      </c>
      <c r="F14" s="102" t="s">
        <v>364</v>
      </c>
      <c r="G14" s="117" t="s">
        <v>353</v>
      </c>
      <c r="H14" s="97">
        <v>44820</v>
      </c>
      <c r="I14" s="94">
        <f t="shared" si="0"/>
        <v>44850</v>
      </c>
      <c r="J14" s="95">
        <f t="shared" si="1"/>
        <v>44857</v>
      </c>
      <c r="K14" s="62"/>
      <c r="M14" s="124"/>
    </row>
    <row r="15" spans="1:13" ht="25.5" customHeight="1" x14ac:dyDescent="0.2">
      <c r="A15" s="98" t="s">
        <v>52</v>
      </c>
      <c r="B15" s="99"/>
      <c r="C15" s="100" t="s">
        <v>332</v>
      </c>
      <c r="D15" s="93" t="s">
        <v>343</v>
      </c>
      <c r="E15" s="120" t="s">
        <v>354</v>
      </c>
      <c r="F15" s="102" t="s">
        <v>365</v>
      </c>
      <c r="G15" s="117" t="s">
        <v>370</v>
      </c>
      <c r="H15" s="93">
        <v>44822</v>
      </c>
      <c r="I15" s="94">
        <f t="shared" si="0"/>
        <v>44852</v>
      </c>
      <c r="J15" s="95">
        <f t="shared" si="1"/>
        <v>44859</v>
      </c>
      <c r="K15" s="62"/>
      <c r="M15" s="124"/>
    </row>
    <row r="16" spans="1:13" ht="25.5" customHeight="1" x14ac:dyDescent="0.2">
      <c r="A16" s="79" t="s">
        <v>57</v>
      </c>
      <c r="B16" s="99"/>
      <c r="C16" s="66" t="s">
        <v>333</v>
      </c>
      <c r="D16" s="93" t="s">
        <v>344</v>
      </c>
      <c r="E16" s="120" t="s">
        <v>355</v>
      </c>
      <c r="F16" s="102" t="s">
        <v>344</v>
      </c>
      <c r="G16" s="117" t="s">
        <v>355</v>
      </c>
      <c r="H16" s="122">
        <v>44823</v>
      </c>
      <c r="I16" s="94">
        <f t="shared" si="0"/>
        <v>44853</v>
      </c>
      <c r="J16" s="95">
        <f t="shared" si="1"/>
        <v>44860</v>
      </c>
      <c r="K16" s="62"/>
      <c r="M16" s="124"/>
    </row>
    <row r="17" spans="1:28" ht="25.5" customHeight="1" x14ac:dyDescent="0.2">
      <c r="A17" s="98" t="s">
        <v>58</v>
      </c>
      <c r="B17" s="99"/>
      <c r="C17" s="100" t="s">
        <v>334</v>
      </c>
      <c r="D17" s="93" t="s">
        <v>345</v>
      </c>
      <c r="E17" s="120" t="s">
        <v>357</v>
      </c>
      <c r="F17" s="102" t="s">
        <v>366</v>
      </c>
      <c r="G17" s="117" t="s">
        <v>356</v>
      </c>
      <c r="H17" s="122">
        <v>44827</v>
      </c>
      <c r="I17" s="94">
        <f t="shared" si="0"/>
        <v>44857</v>
      </c>
      <c r="J17" s="95">
        <f t="shared" si="1"/>
        <v>44864</v>
      </c>
      <c r="K17" s="62"/>
      <c r="M17" s="124"/>
    </row>
    <row r="18" spans="1:28" ht="25.5" customHeight="1" x14ac:dyDescent="0.2">
      <c r="A18" s="98" t="s">
        <v>54</v>
      </c>
      <c r="B18" s="99"/>
      <c r="C18" s="100" t="s">
        <v>335</v>
      </c>
      <c r="D18" s="93" t="s">
        <v>346</v>
      </c>
      <c r="E18" s="120" t="s">
        <v>358</v>
      </c>
      <c r="F18" s="102" t="s">
        <v>367</v>
      </c>
      <c r="G18" s="117" t="s">
        <v>371</v>
      </c>
      <c r="H18" s="122">
        <v>44829</v>
      </c>
      <c r="I18" s="94">
        <f t="shared" si="0"/>
        <v>44859</v>
      </c>
      <c r="J18" s="95">
        <f t="shared" si="1"/>
        <v>44866</v>
      </c>
      <c r="K18" s="62"/>
      <c r="M18" s="124"/>
    </row>
    <row r="19" spans="1:28" ht="25.5" customHeight="1" x14ac:dyDescent="0.2">
      <c r="A19" s="79" t="s">
        <v>57</v>
      </c>
      <c r="B19" s="99"/>
      <c r="C19" s="66" t="s">
        <v>336</v>
      </c>
      <c r="D19" s="93" t="s">
        <v>347</v>
      </c>
      <c r="E19" s="120" t="s">
        <v>359</v>
      </c>
      <c r="F19" s="102" t="s">
        <v>347</v>
      </c>
      <c r="G19" s="117" t="s">
        <v>359</v>
      </c>
      <c r="H19" s="122">
        <v>44830</v>
      </c>
      <c r="I19" s="94">
        <f t="shared" si="0"/>
        <v>44860</v>
      </c>
      <c r="J19" s="95">
        <f t="shared" si="1"/>
        <v>44867</v>
      </c>
      <c r="K19" s="62"/>
      <c r="M19" s="124"/>
    </row>
    <row r="20" spans="1:28" ht="25.5" customHeight="1" x14ac:dyDescent="0.2">
      <c r="A20" s="98" t="s">
        <v>54</v>
      </c>
      <c r="B20" s="99"/>
      <c r="C20" s="100" t="s">
        <v>337</v>
      </c>
      <c r="D20" s="93" t="s">
        <v>348</v>
      </c>
      <c r="E20" s="120" t="s">
        <v>360</v>
      </c>
      <c r="F20" s="102" t="s">
        <v>368</v>
      </c>
      <c r="G20" s="117" t="s">
        <v>372</v>
      </c>
      <c r="H20" s="122">
        <v>44836</v>
      </c>
      <c r="I20" s="94">
        <f t="shared" si="0"/>
        <v>44866</v>
      </c>
      <c r="J20" s="95">
        <f t="shared" si="1"/>
        <v>44873</v>
      </c>
      <c r="K20" s="62"/>
      <c r="M20" s="124"/>
    </row>
    <row r="21" spans="1:28" ht="25.5" customHeight="1" x14ac:dyDescent="0.2">
      <c r="A21" s="98" t="s">
        <v>57</v>
      </c>
      <c r="B21" s="99"/>
      <c r="C21" s="100" t="s">
        <v>338</v>
      </c>
      <c r="D21" s="93" t="s">
        <v>349</v>
      </c>
      <c r="E21" s="120" t="s">
        <v>361</v>
      </c>
      <c r="F21" s="102" t="s">
        <v>349</v>
      </c>
      <c r="G21" s="117" t="s">
        <v>361</v>
      </c>
      <c r="H21" s="122">
        <v>44837</v>
      </c>
      <c r="I21" s="94">
        <f t="shared" si="0"/>
        <v>44867</v>
      </c>
      <c r="J21" s="95">
        <f t="shared" si="1"/>
        <v>44874</v>
      </c>
      <c r="K21" s="62"/>
      <c r="M21" s="124"/>
    </row>
    <row r="22" spans="1:28" ht="25.5" customHeight="1" x14ac:dyDescent="0.2">
      <c r="A22" s="79" t="s">
        <v>58</v>
      </c>
      <c r="B22" s="99"/>
      <c r="C22" s="66" t="s">
        <v>339</v>
      </c>
      <c r="D22" s="93" t="s">
        <v>350</v>
      </c>
      <c r="E22" s="120" t="s">
        <v>362</v>
      </c>
      <c r="F22" s="102" t="s">
        <v>369</v>
      </c>
      <c r="G22" s="117" t="s">
        <v>362</v>
      </c>
      <c r="H22" s="122">
        <v>44841</v>
      </c>
      <c r="I22" s="94">
        <f t="shared" si="0"/>
        <v>44871</v>
      </c>
      <c r="J22" s="95">
        <f t="shared" si="1"/>
        <v>44878</v>
      </c>
      <c r="K22" s="62"/>
      <c r="M22" s="124"/>
    </row>
    <row r="23" spans="1:28" ht="25.5" customHeight="1" x14ac:dyDescent="0.2">
      <c r="A23" s="98"/>
      <c r="B23" s="114"/>
      <c r="C23" s="100"/>
      <c r="D23" s="105"/>
      <c r="E23" s="111"/>
      <c r="F23" s="116"/>
      <c r="G23" s="117"/>
      <c r="H23" s="122"/>
      <c r="I23" s="94"/>
      <c r="J23" s="95"/>
      <c r="K23" s="62"/>
      <c r="M23" s="124"/>
    </row>
    <row r="24" spans="1:28" ht="24.75" customHeight="1" x14ac:dyDescent="0.2">
      <c r="A24" s="98"/>
      <c r="B24" s="99"/>
      <c r="C24" s="100"/>
      <c r="D24" s="102"/>
      <c r="E24" s="102"/>
      <c r="F24" s="102"/>
      <c r="G24" s="102"/>
      <c r="H24" s="93"/>
      <c r="I24" s="94"/>
      <c r="J24" s="95"/>
      <c r="K24" s="62"/>
      <c r="M24" s="124"/>
    </row>
    <row r="25" spans="1:28" ht="13.5" customHeight="1" x14ac:dyDescent="0.2">
      <c r="A25" s="57"/>
      <c r="B25" s="2"/>
      <c r="G25" s="24"/>
      <c r="H25" s="45"/>
      <c r="I25" s="45"/>
      <c r="J25" s="45"/>
      <c r="K25" s="62"/>
    </row>
    <row r="26" spans="1:28" ht="26.25" customHeight="1" x14ac:dyDescent="0.2">
      <c r="A26" s="7"/>
      <c r="B26" s="113" t="s">
        <v>37</v>
      </c>
      <c r="C26" s="80" t="s">
        <v>38</v>
      </c>
      <c r="E26" s="81"/>
      <c r="F26" s="112" t="s">
        <v>42</v>
      </c>
      <c r="G26" s="91" t="s">
        <v>43</v>
      </c>
      <c r="H26" s="25"/>
      <c r="I26" s="45"/>
      <c r="J26" s="25"/>
      <c r="K26" s="25"/>
    </row>
    <row r="27" spans="1:28" ht="26.25" customHeight="1" x14ac:dyDescent="0.2">
      <c r="A27" s="82"/>
      <c r="B27" s="82"/>
      <c r="C27" s="80" t="s">
        <v>39</v>
      </c>
      <c r="E27" s="81"/>
      <c r="F27" s="3"/>
      <c r="G27" s="3" t="s">
        <v>44</v>
      </c>
      <c r="H27" s="25"/>
      <c r="I27" s="3"/>
      <c r="J27" s="25"/>
      <c r="K27" s="25"/>
    </row>
    <row r="28" spans="1:28" s="24" customFormat="1" ht="26.25" customHeight="1" x14ac:dyDescent="0.2">
      <c r="A28" s="83"/>
      <c r="B28" s="83"/>
      <c r="C28" s="7" t="s">
        <v>40</v>
      </c>
      <c r="D28"/>
      <c r="E28" s="81"/>
      <c r="F28" s="3"/>
      <c r="G28" s="92" t="s">
        <v>45</v>
      </c>
      <c r="H28" s="7"/>
      <c r="I28" s="81"/>
      <c r="J28" s="7"/>
      <c r="K28" s="7"/>
      <c r="L28"/>
      <c r="M28"/>
      <c r="N28"/>
      <c r="O28"/>
      <c r="P28"/>
      <c r="Q28"/>
      <c r="R28" s="7"/>
      <c r="S28" s="7"/>
      <c r="T28" s="7"/>
      <c r="U28"/>
      <c r="V28"/>
      <c r="W28"/>
      <c r="X28"/>
      <c r="Y28"/>
      <c r="Z28"/>
    </row>
    <row r="29" spans="1:28" s="24" customFormat="1" ht="26.25" customHeight="1" x14ac:dyDescent="0.2">
      <c r="A29" s="7"/>
      <c r="B29" s="7"/>
      <c r="C29" s="7" t="s">
        <v>41</v>
      </c>
      <c r="D29" s="11"/>
      <c r="E29"/>
      <c r="F29" s="3"/>
      <c r="G29" s="7" t="s">
        <v>46</v>
      </c>
      <c r="H29" s="7"/>
      <c r="I29" s="81"/>
      <c r="J29" s="7"/>
      <c r="K29" s="7"/>
      <c r="L29" s="3"/>
      <c r="M29"/>
      <c r="N29" s="80"/>
      <c r="O29"/>
      <c r="P29"/>
      <c r="Q29"/>
      <c r="R29" s="7"/>
      <c r="S29" s="7"/>
      <c r="T29" s="7"/>
      <c r="U29" s="80"/>
      <c r="V29"/>
      <c r="W29"/>
      <c r="X29"/>
      <c r="Y29" s="81"/>
      <c r="Z29" s="1"/>
    </row>
    <row r="30" spans="1:28" s="24" customFormat="1" ht="12.75" customHeight="1" x14ac:dyDescent="0.2">
      <c r="A30"/>
      <c r="B30"/>
      <c r="C30"/>
      <c r="D30"/>
      <c r="E30"/>
      <c r="F30"/>
      <c r="G30"/>
      <c r="H30"/>
      <c r="I30"/>
      <c r="J30" s="10"/>
      <c r="M30"/>
      <c r="N30" s="3"/>
      <c r="O30"/>
      <c r="P30"/>
      <c r="Q30"/>
      <c r="R30" s="7"/>
      <c r="S30" s="82"/>
      <c r="T30" s="82"/>
      <c r="U30" s="80"/>
      <c r="V30"/>
      <c r="W30"/>
      <c r="X30"/>
      <c r="Y30" s="81"/>
      <c r="Z30"/>
    </row>
    <row r="31" spans="1:28" s="24" customFormat="1" ht="26.25" customHeight="1" x14ac:dyDescent="0.2">
      <c r="A31" s="33" t="s">
        <v>1</v>
      </c>
      <c r="B31" s="34"/>
      <c r="C31" s="35"/>
      <c r="D31" s="36"/>
      <c r="E31" s="42"/>
      <c r="F31" s="11"/>
      <c r="G31" s="11"/>
      <c r="H31" s="11"/>
      <c r="I31" s="7"/>
      <c r="J31" s="7"/>
      <c r="K31"/>
      <c r="L31"/>
      <c r="M31"/>
      <c r="N31" s="3"/>
      <c r="O31"/>
      <c r="P31"/>
      <c r="Q31"/>
      <c r="R31"/>
      <c r="S31" s="83"/>
      <c r="T31" s="83"/>
      <c r="U31" s="7"/>
      <c r="V31"/>
      <c r="W31"/>
      <c r="X31"/>
      <c r="Y31" s="81"/>
      <c r="Z31" s="2"/>
      <c r="AA31" s="23"/>
      <c r="AB31" s="23"/>
    </row>
    <row r="32" spans="1:28" s="23" customFormat="1" ht="26.25" customHeight="1" x14ac:dyDescent="0.2">
      <c r="A32" s="89" t="s">
        <v>18</v>
      </c>
      <c r="B32"/>
      <c r="C32"/>
      <c r="D32" s="37"/>
      <c r="E32" s="106"/>
      <c r="F32"/>
      <c r="G32"/>
      <c r="H32"/>
      <c r="I32" s="7"/>
      <c r="J32" s="7"/>
      <c r="K32"/>
      <c r="L32"/>
      <c r="M32"/>
      <c r="N32"/>
      <c r="O32"/>
      <c r="P32"/>
      <c r="Q32"/>
      <c r="R32" s="7"/>
      <c r="S32" s="7"/>
      <c r="T32" s="7"/>
      <c r="U32" s="7"/>
      <c r="V32" s="11"/>
      <c r="W32" s="11"/>
      <c r="X32" s="84"/>
      <c r="Y32"/>
      <c r="Z32" s="1"/>
    </row>
    <row r="33" spans="1:12" s="23" customFormat="1" ht="12.75" customHeight="1" x14ac:dyDescent="0.2">
      <c r="A33" s="40"/>
      <c r="B33" s="18"/>
      <c r="C33" s="19"/>
      <c r="D33" s="41" t="s">
        <v>31</v>
      </c>
      <c r="E33" s="107"/>
      <c r="F33"/>
      <c r="G33"/>
      <c r="H33"/>
      <c r="J33" s="7"/>
      <c r="K33"/>
      <c r="L33"/>
    </row>
    <row r="34" spans="1:12" s="23" customFormat="1" ht="13.5" customHeight="1" x14ac:dyDescent="0.2">
      <c r="A34" s="52" t="s">
        <v>31</v>
      </c>
      <c r="B34" s="53"/>
      <c r="C34" s="54"/>
      <c r="D34" s="55"/>
      <c r="E34" s="108"/>
      <c r="F34"/>
      <c r="G34"/>
      <c r="H34"/>
      <c r="I34" s="49"/>
      <c r="J34"/>
    </row>
    <row r="35" spans="1:12" s="23" customFormat="1" ht="11.25" customHeight="1" x14ac:dyDescent="0.2">
      <c r="A35" s="2"/>
      <c r="B35" s="47"/>
      <c r="C35" s="13"/>
      <c r="D35" s="50"/>
      <c r="E35" s="50"/>
      <c r="F35" s="31"/>
      <c r="G35" s="31"/>
      <c r="H35" s="31"/>
      <c r="I35" s="50"/>
    </row>
    <row r="36" spans="1:12" s="23" customFormat="1" ht="26.25" customHeight="1" x14ac:dyDescent="0.2">
      <c r="A36" s="2" t="s">
        <v>47</v>
      </c>
      <c r="B36" s="47"/>
      <c r="C36" s="13"/>
      <c r="D36" s="50"/>
      <c r="E36" s="50"/>
      <c r="I36" s="49"/>
    </row>
    <row r="37" spans="1:12" s="23" customFormat="1" ht="26.25" customHeight="1" x14ac:dyDescent="0.2">
      <c r="A37" s="49" t="s">
        <v>48</v>
      </c>
      <c r="B37" s="47"/>
      <c r="C37" s="13"/>
      <c r="D37" s="50"/>
      <c r="E37" s="50"/>
      <c r="I37" s="49"/>
    </row>
    <row r="38" spans="1:12" s="23" customFormat="1" ht="26.25" customHeight="1" x14ac:dyDescent="0.2">
      <c r="A38" s="2" t="s">
        <v>49</v>
      </c>
      <c r="B38" s="2"/>
      <c r="C38" s="4"/>
      <c r="D38" s="50"/>
      <c r="E38" s="50"/>
      <c r="I38" s="49"/>
    </row>
    <row r="39" spans="1:12" ht="24.75" customHeight="1" x14ac:dyDescent="0.2">
      <c r="A39" s="2" t="s">
        <v>50</v>
      </c>
      <c r="B39" s="2"/>
      <c r="C39" s="4"/>
      <c r="D39" s="50"/>
    </row>
  </sheetData>
  <mergeCells count="6">
    <mergeCell ref="A10:B10"/>
    <mergeCell ref="A1:E3"/>
    <mergeCell ref="K4:L4"/>
    <mergeCell ref="A5:C6"/>
    <mergeCell ref="D9:E9"/>
    <mergeCell ref="F9:G9"/>
  </mergeCells>
  <phoneticPr fontId="2"/>
  <hyperlinks>
    <hyperlink ref="L3" r:id="rId1" xr:uid="{D9BD2EBF-F64D-49AA-BC6F-152C240E41CD}"/>
  </hyperlinks>
  <pageMargins left="0.81" right="0.23622047244094491" top="0.35433070866141736" bottom="0.18" header="0" footer="0"/>
  <pageSetup paperSize="9" scale="65" fitToHeight="0" orientation="landscape" horizontalDpi="4294967293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F3DB4-0F62-48FD-A387-28740B932610}">
  <dimension ref="A1:AB39"/>
  <sheetViews>
    <sheetView topLeftCell="F1" workbookViewId="0">
      <selection activeCell="J4" sqref="J4"/>
    </sheetView>
  </sheetViews>
  <sheetFormatPr defaultColWidth="9" defaultRowHeight="13.5" x14ac:dyDescent="0.15"/>
  <cols>
    <col min="1" max="1" width="18.625" customWidth="1"/>
    <col min="2" max="2" width="19.625" customWidth="1"/>
    <col min="3" max="3" width="15.625" customWidth="1"/>
    <col min="4" max="4" width="22.5" bestFit="1" customWidth="1"/>
    <col min="5" max="5" width="16.75" bestFit="1" customWidth="1"/>
    <col min="6" max="6" width="22.125" bestFit="1" customWidth="1"/>
    <col min="7" max="7" width="18.875" customWidth="1"/>
    <col min="8" max="8" width="18.5" customWidth="1"/>
    <col min="9" max="9" width="20.625" customWidth="1"/>
    <col min="10" max="10" width="26.5" customWidth="1"/>
    <col min="11" max="11" width="9.375" hidden="1" customWidth="1"/>
    <col min="12" max="12" width="5.75" hidden="1" customWidth="1"/>
  </cols>
  <sheetData>
    <row r="1" spans="1:13" ht="23.25" customHeight="1" x14ac:dyDescent="0.3">
      <c r="A1" s="164" t="s">
        <v>23</v>
      </c>
      <c r="B1" s="165"/>
      <c r="C1" s="165"/>
      <c r="D1" s="165"/>
      <c r="E1" s="165"/>
      <c r="F1" s="27"/>
      <c r="G1" s="27"/>
      <c r="H1" s="27"/>
      <c r="I1" s="27"/>
      <c r="J1" s="96" t="s">
        <v>51</v>
      </c>
      <c r="K1" s="27"/>
      <c r="L1" s="26" t="s">
        <v>24</v>
      </c>
    </row>
    <row r="2" spans="1:13" ht="23.25" customHeight="1" x14ac:dyDescent="0.3">
      <c r="A2" s="165"/>
      <c r="B2" s="165"/>
      <c r="C2" s="165"/>
      <c r="D2" s="165"/>
      <c r="E2" s="165"/>
      <c r="F2" s="27"/>
      <c r="G2" s="27"/>
      <c r="H2" s="27"/>
      <c r="I2" s="27"/>
      <c r="J2" s="96" t="s">
        <v>55</v>
      </c>
      <c r="K2" s="27"/>
      <c r="L2" s="26" t="s">
        <v>25</v>
      </c>
    </row>
    <row r="3" spans="1:13" ht="23.25" customHeight="1" x14ac:dyDescent="0.15">
      <c r="A3" s="165"/>
      <c r="B3" s="165"/>
      <c r="C3" s="165"/>
      <c r="D3" s="165"/>
      <c r="E3" s="165"/>
      <c r="F3" s="27"/>
      <c r="G3" s="27"/>
      <c r="H3" s="27"/>
      <c r="I3" s="27"/>
      <c r="J3" s="27"/>
      <c r="K3" s="27"/>
      <c r="L3" s="71" t="s">
        <v>26</v>
      </c>
    </row>
    <row r="4" spans="1:13" ht="23.25" customHeight="1" x14ac:dyDescent="0.2">
      <c r="A4" s="63" t="s">
        <v>21</v>
      </c>
      <c r="B4" s="28"/>
      <c r="C4" s="28"/>
      <c r="D4" s="28"/>
      <c r="E4" s="28"/>
      <c r="J4" s="123">
        <v>44826</v>
      </c>
      <c r="K4" s="155">
        <v>43681</v>
      </c>
      <c r="L4" s="156"/>
    </row>
    <row r="5" spans="1:13" ht="24" customHeight="1" x14ac:dyDescent="0.2">
      <c r="A5" s="157" t="s">
        <v>59</v>
      </c>
      <c r="B5" s="157"/>
      <c r="C5" s="157"/>
      <c r="D5" s="49"/>
    </row>
    <row r="6" spans="1:13" s="6" customFormat="1" ht="24" customHeight="1" x14ac:dyDescent="0.2">
      <c r="A6" s="157"/>
      <c r="B6" s="157"/>
      <c r="C6" s="157"/>
      <c r="D6" s="30"/>
      <c r="E6" s="15"/>
      <c r="F6" s="15"/>
      <c r="G6" s="15"/>
      <c r="H6" s="15"/>
      <c r="I6" s="2"/>
      <c r="J6"/>
      <c r="L6" s="5"/>
    </row>
    <row r="7" spans="1:13" s="6" customFormat="1" ht="22.5" customHeight="1" x14ac:dyDescent="0.3">
      <c r="A7" s="29"/>
      <c r="B7" s="9"/>
      <c r="C7" s="9"/>
      <c r="D7" s="61" t="s">
        <v>31</v>
      </c>
      <c r="E7" s="15"/>
      <c r="F7" s="15"/>
      <c r="G7" s="15"/>
      <c r="H7" s="15"/>
      <c r="I7" s="2"/>
    </row>
    <row r="8" spans="1:13" s="6" customFormat="1" ht="10.5" customHeight="1" thickBot="1" x14ac:dyDescent="0.35">
      <c r="A8" s="48"/>
      <c r="B8" s="9"/>
      <c r="C8" s="9"/>
      <c r="D8" s="22"/>
      <c r="E8" s="15"/>
      <c r="F8" s="15"/>
      <c r="G8" s="15"/>
      <c r="H8" s="15"/>
      <c r="I8" s="2"/>
    </row>
    <row r="9" spans="1:13" ht="26.1" customHeight="1" thickBot="1" x14ac:dyDescent="0.2">
      <c r="A9" s="78"/>
      <c r="B9" s="21"/>
      <c r="C9" s="8"/>
      <c r="D9" s="158" t="s">
        <v>35</v>
      </c>
      <c r="E9" s="159"/>
      <c r="F9" s="158" t="s">
        <v>36</v>
      </c>
      <c r="G9" s="159"/>
      <c r="H9" s="87" t="s">
        <v>22</v>
      </c>
      <c r="I9" s="69" t="s">
        <v>8</v>
      </c>
      <c r="J9" s="90" t="s">
        <v>10</v>
      </c>
    </row>
    <row r="10" spans="1:13" s="6" customFormat="1" ht="26.1" customHeight="1" thickBot="1" x14ac:dyDescent="0.2">
      <c r="A10" s="161" t="s">
        <v>0</v>
      </c>
      <c r="B10" s="162"/>
      <c r="C10" s="109" t="s">
        <v>4</v>
      </c>
      <c r="D10" s="101" t="s">
        <v>6</v>
      </c>
      <c r="E10" s="101" t="s">
        <v>5</v>
      </c>
      <c r="F10" s="101" t="s">
        <v>6</v>
      </c>
      <c r="G10" s="101" t="s">
        <v>5</v>
      </c>
      <c r="H10" s="74" t="s">
        <v>6</v>
      </c>
      <c r="I10" s="74" t="s">
        <v>7</v>
      </c>
      <c r="J10" s="74" t="s">
        <v>7</v>
      </c>
    </row>
    <row r="11" spans="1:13" ht="26.1" customHeight="1" x14ac:dyDescent="0.2">
      <c r="A11" s="79" t="s">
        <v>58</v>
      </c>
      <c r="B11" s="118"/>
      <c r="C11" s="66" t="s">
        <v>339</v>
      </c>
      <c r="D11" s="105" t="s">
        <v>386</v>
      </c>
      <c r="E11" s="110" t="s">
        <v>362</v>
      </c>
      <c r="F11" s="102" t="s">
        <v>413</v>
      </c>
      <c r="G11" s="117" t="s">
        <v>362</v>
      </c>
      <c r="H11" s="97">
        <v>44841</v>
      </c>
      <c r="I11" s="94">
        <f>H11+30</f>
        <v>44871</v>
      </c>
      <c r="J11" s="95">
        <f>I11+7</f>
        <v>44878</v>
      </c>
      <c r="K11" s="62"/>
      <c r="M11" s="124"/>
    </row>
    <row r="12" spans="1:13" ht="26.1" customHeight="1" x14ac:dyDescent="0.2">
      <c r="A12" s="98" t="s">
        <v>54</v>
      </c>
      <c r="B12" s="99"/>
      <c r="C12" s="100" t="s">
        <v>373</v>
      </c>
      <c r="D12" s="93" t="s">
        <v>387</v>
      </c>
      <c r="E12" s="119" t="s">
        <v>400</v>
      </c>
      <c r="F12" s="116" t="s">
        <v>414</v>
      </c>
      <c r="G12" s="117" t="s">
        <v>423</v>
      </c>
      <c r="H12" s="97">
        <v>44843</v>
      </c>
      <c r="I12" s="94">
        <f t="shared" ref="I12:I24" si="0">H12+30</f>
        <v>44873</v>
      </c>
      <c r="J12" s="95">
        <f t="shared" ref="J12:J24" si="1">I12+7</f>
        <v>44880</v>
      </c>
      <c r="K12" s="62"/>
      <c r="M12" s="124"/>
    </row>
    <row r="13" spans="1:13" ht="26.1" customHeight="1" x14ac:dyDescent="0.2">
      <c r="A13" s="98" t="s">
        <v>57</v>
      </c>
      <c r="B13" s="99"/>
      <c r="C13" s="100" t="s">
        <v>374</v>
      </c>
      <c r="D13" s="93" t="s">
        <v>388</v>
      </c>
      <c r="E13" s="119" t="s">
        <v>401</v>
      </c>
      <c r="F13" s="104" t="s">
        <v>388</v>
      </c>
      <c r="G13" s="117" t="s">
        <v>401</v>
      </c>
      <c r="H13" s="97">
        <v>44844</v>
      </c>
      <c r="I13" s="94">
        <f t="shared" si="0"/>
        <v>44874</v>
      </c>
      <c r="J13" s="95">
        <f t="shared" si="1"/>
        <v>44881</v>
      </c>
      <c r="K13" s="62"/>
      <c r="M13" s="124"/>
    </row>
    <row r="14" spans="1:13" ht="26.1" customHeight="1" x14ac:dyDescent="0.2">
      <c r="A14" s="79" t="s">
        <v>58</v>
      </c>
      <c r="B14" s="118"/>
      <c r="C14" s="66" t="s">
        <v>375</v>
      </c>
      <c r="D14" s="105" t="s">
        <v>389</v>
      </c>
      <c r="E14" s="110" t="s">
        <v>402</v>
      </c>
      <c r="F14" s="102" t="s">
        <v>415</v>
      </c>
      <c r="G14" s="117" t="s">
        <v>402</v>
      </c>
      <c r="H14" s="97">
        <v>44848</v>
      </c>
      <c r="I14" s="94">
        <f t="shared" si="0"/>
        <v>44878</v>
      </c>
      <c r="J14" s="95">
        <f t="shared" si="1"/>
        <v>44885</v>
      </c>
      <c r="K14" s="62"/>
      <c r="M14" s="124"/>
    </row>
    <row r="15" spans="1:13" ht="25.5" customHeight="1" x14ac:dyDescent="0.2">
      <c r="A15" s="98" t="s">
        <v>54</v>
      </c>
      <c r="B15" s="99"/>
      <c r="C15" s="100" t="s">
        <v>376</v>
      </c>
      <c r="D15" s="93" t="s">
        <v>390</v>
      </c>
      <c r="E15" s="120" t="s">
        <v>402</v>
      </c>
      <c r="F15" s="102" t="s">
        <v>416</v>
      </c>
      <c r="G15" s="117" t="s">
        <v>424</v>
      </c>
      <c r="H15" s="93">
        <v>44850</v>
      </c>
      <c r="I15" s="94">
        <f t="shared" si="0"/>
        <v>44880</v>
      </c>
      <c r="J15" s="95">
        <f t="shared" si="1"/>
        <v>44887</v>
      </c>
      <c r="K15" s="62"/>
      <c r="M15" s="124"/>
    </row>
    <row r="16" spans="1:13" ht="25.5" customHeight="1" x14ac:dyDescent="0.2">
      <c r="A16" s="79" t="s">
        <v>57</v>
      </c>
      <c r="B16" s="99"/>
      <c r="C16" s="66" t="s">
        <v>377</v>
      </c>
      <c r="D16" s="93" t="s">
        <v>391</v>
      </c>
      <c r="E16" s="120" t="s">
        <v>403</v>
      </c>
      <c r="F16" s="102" t="s">
        <v>391</v>
      </c>
      <c r="G16" s="117" t="s">
        <v>425</v>
      </c>
      <c r="H16" s="122">
        <v>44851</v>
      </c>
      <c r="I16" s="94">
        <f t="shared" si="0"/>
        <v>44881</v>
      </c>
      <c r="J16" s="95">
        <f t="shared" si="1"/>
        <v>44888</v>
      </c>
      <c r="K16" s="62"/>
      <c r="M16" s="124"/>
    </row>
    <row r="17" spans="1:28" ht="25.5" customHeight="1" x14ac:dyDescent="0.2">
      <c r="A17" s="98" t="s">
        <v>58</v>
      </c>
      <c r="B17" s="99"/>
      <c r="C17" s="100" t="s">
        <v>378</v>
      </c>
      <c r="D17" s="93" t="s">
        <v>392</v>
      </c>
      <c r="E17" s="120" t="s">
        <v>404</v>
      </c>
      <c r="F17" s="102" t="s">
        <v>417</v>
      </c>
      <c r="G17" s="117" t="s">
        <v>404</v>
      </c>
      <c r="H17" s="122">
        <v>44855</v>
      </c>
      <c r="I17" s="94">
        <f t="shared" si="0"/>
        <v>44885</v>
      </c>
      <c r="J17" s="95">
        <f t="shared" si="1"/>
        <v>44892</v>
      </c>
      <c r="K17" s="62"/>
      <c r="M17" s="124"/>
    </row>
    <row r="18" spans="1:28" ht="25.5" customHeight="1" x14ac:dyDescent="0.2">
      <c r="A18" s="98" t="s">
        <v>54</v>
      </c>
      <c r="B18" s="99"/>
      <c r="C18" s="100" t="s">
        <v>379</v>
      </c>
      <c r="D18" s="93" t="s">
        <v>393</v>
      </c>
      <c r="E18" s="120" t="s">
        <v>405</v>
      </c>
      <c r="F18" s="102" t="s">
        <v>418</v>
      </c>
      <c r="G18" s="117" t="s">
        <v>426</v>
      </c>
      <c r="H18" s="122">
        <v>44857</v>
      </c>
      <c r="I18" s="94">
        <f t="shared" si="0"/>
        <v>44887</v>
      </c>
      <c r="J18" s="95">
        <f t="shared" si="1"/>
        <v>44894</v>
      </c>
      <c r="K18" s="62"/>
      <c r="M18" s="124"/>
    </row>
    <row r="19" spans="1:28" ht="25.5" customHeight="1" x14ac:dyDescent="0.2">
      <c r="A19" s="79" t="s">
        <v>57</v>
      </c>
      <c r="B19" s="99"/>
      <c r="C19" s="66" t="s">
        <v>380</v>
      </c>
      <c r="D19" s="93" t="s">
        <v>394</v>
      </c>
      <c r="E19" s="120" t="s">
        <v>407</v>
      </c>
      <c r="F19" s="102" t="s">
        <v>394</v>
      </c>
      <c r="G19" s="117" t="s">
        <v>406</v>
      </c>
      <c r="H19" s="122">
        <v>44858</v>
      </c>
      <c r="I19" s="94">
        <f t="shared" si="0"/>
        <v>44888</v>
      </c>
      <c r="J19" s="95">
        <f t="shared" si="1"/>
        <v>44895</v>
      </c>
      <c r="K19" s="62"/>
      <c r="M19" s="124"/>
    </row>
    <row r="20" spans="1:28" ht="25.5" customHeight="1" x14ac:dyDescent="0.2">
      <c r="A20" s="98" t="s">
        <v>58</v>
      </c>
      <c r="B20" s="99"/>
      <c r="C20" s="100" t="s">
        <v>381</v>
      </c>
      <c r="D20" s="93" t="s">
        <v>395</v>
      </c>
      <c r="E20" s="120" t="s">
        <v>408</v>
      </c>
      <c r="F20" s="102" t="s">
        <v>419</v>
      </c>
      <c r="G20" s="117" t="s">
        <v>427</v>
      </c>
      <c r="H20" s="122">
        <v>44862</v>
      </c>
      <c r="I20" s="94">
        <f t="shared" si="0"/>
        <v>44892</v>
      </c>
      <c r="J20" s="95">
        <f t="shared" si="1"/>
        <v>44899</v>
      </c>
      <c r="K20" s="62"/>
      <c r="M20" s="124"/>
    </row>
    <row r="21" spans="1:28" ht="25.5" customHeight="1" x14ac:dyDescent="0.2">
      <c r="A21" s="98" t="s">
        <v>54</v>
      </c>
      <c r="B21" s="99"/>
      <c r="C21" s="100" t="s">
        <v>382</v>
      </c>
      <c r="D21" s="93" t="s">
        <v>396</v>
      </c>
      <c r="E21" s="120" t="s">
        <v>409</v>
      </c>
      <c r="F21" s="102" t="s">
        <v>420</v>
      </c>
      <c r="G21" s="117" t="s">
        <v>428</v>
      </c>
      <c r="H21" s="122">
        <v>44864</v>
      </c>
      <c r="I21" s="94">
        <f t="shared" si="0"/>
        <v>44894</v>
      </c>
      <c r="J21" s="95">
        <f t="shared" si="1"/>
        <v>44901</v>
      </c>
      <c r="K21" s="62"/>
      <c r="M21" s="124"/>
    </row>
    <row r="22" spans="1:28" ht="25.5" customHeight="1" x14ac:dyDescent="0.2">
      <c r="A22" s="79" t="s">
        <v>57</v>
      </c>
      <c r="B22" s="99"/>
      <c r="C22" s="66" t="s">
        <v>383</v>
      </c>
      <c r="D22" s="93" t="s">
        <v>397</v>
      </c>
      <c r="E22" s="120" t="s">
        <v>410</v>
      </c>
      <c r="F22" s="102" t="s">
        <v>397</v>
      </c>
      <c r="G22" s="117" t="s">
        <v>410</v>
      </c>
      <c r="H22" s="122">
        <v>44865</v>
      </c>
      <c r="I22" s="94">
        <f t="shared" si="0"/>
        <v>44895</v>
      </c>
      <c r="J22" s="95">
        <f t="shared" si="1"/>
        <v>44902</v>
      </c>
      <c r="K22" s="62"/>
      <c r="M22" s="124"/>
    </row>
    <row r="23" spans="1:28" ht="25.5" customHeight="1" x14ac:dyDescent="0.2">
      <c r="A23" s="98" t="s">
        <v>58</v>
      </c>
      <c r="B23" s="114"/>
      <c r="C23" s="100" t="s">
        <v>384</v>
      </c>
      <c r="D23" s="105" t="s">
        <v>398</v>
      </c>
      <c r="E23" s="111" t="s">
        <v>411</v>
      </c>
      <c r="F23" s="116" t="s">
        <v>421</v>
      </c>
      <c r="G23" s="117" t="s">
        <v>411</v>
      </c>
      <c r="H23" s="122">
        <v>44869</v>
      </c>
      <c r="I23" s="94">
        <f t="shared" si="0"/>
        <v>44899</v>
      </c>
      <c r="J23" s="95">
        <f t="shared" si="1"/>
        <v>44906</v>
      </c>
      <c r="K23" s="62"/>
      <c r="M23" s="124"/>
    </row>
    <row r="24" spans="1:28" ht="24.75" customHeight="1" x14ac:dyDescent="0.2">
      <c r="A24" s="98" t="s">
        <v>54</v>
      </c>
      <c r="B24" s="99"/>
      <c r="C24" s="100" t="s">
        <v>385</v>
      </c>
      <c r="D24" s="102" t="s">
        <v>399</v>
      </c>
      <c r="E24" s="102" t="s">
        <v>412</v>
      </c>
      <c r="F24" s="102" t="s">
        <v>422</v>
      </c>
      <c r="G24" s="102" t="s">
        <v>429</v>
      </c>
      <c r="H24" s="93">
        <v>44871</v>
      </c>
      <c r="I24" s="94">
        <f t="shared" si="0"/>
        <v>44901</v>
      </c>
      <c r="J24" s="95">
        <f t="shared" si="1"/>
        <v>44908</v>
      </c>
      <c r="K24" s="62"/>
      <c r="M24" s="124"/>
    </row>
    <row r="25" spans="1:28" ht="13.5" customHeight="1" x14ac:dyDescent="0.2">
      <c r="A25" s="57"/>
      <c r="B25" s="2"/>
      <c r="G25" s="24"/>
      <c r="H25" s="45"/>
      <c r="I25" s="45"/>
      <c r="J25" s="45"/>
      <c r="K25" s="62"/>
    </row>
    <row r="26" spans="1:28" ht="26.25" customHeight="1" x14ac:dyDescent="0.2">
      <c r="A26" s="7"/>
      <c r="B26" s="113" t="s">
        <v>37</v>
      </c>
      <c r="C26" s="80" t="s">
        <v>38</v>
      </c>
      <c r="E26" s="81"/>
      <c r="F26" s="112" t="s">
        <v>42</v>
      </c>
      <c r="G26" s="91" t="s">
        <v>43</v>
      </c>
      <c r="H26" s="25"/>
      <c r="I26" s="45"/>
      <c r="J26" s="25"/>
      <c r="K26" s="25"/>
    </row>
    <row r="27" spans="1:28" ht="26.25" customHeight="1" x14ac:dyDescent="0.2">
      <c r="A27" s="82"/>
      <c r="B27" s="82"/>
      <c r="C27" s="80" t="s">
        <v>39</v>
      </c>
      <c r="E27" s="81"/>
      <c r="F27" s="3"/>
      <c r="G27" s="3" t="s">
        <v>44</v>
      </c>
      <c r="H27" s="25"/>
      <c r="I27" s="3"/>
      <c r="J27" s="25"/>
      <c r="K27" s="25"/>
    </row>
    <row r="28" spans="1:28" s="24" customFormat="1" ht="26.25" customHeight="1" x14ac:dyDescent="0.2">
      <c r="A28" s="83"/>
      <c r="B28" s="83"/>
      <c r="C28" s="7" t="s">
        <v>40</v>
      </c>
      <c r="D28"/>
      <c r="E28" s="81"/>
      <c r="F28" s="3"/>
      <c r="G28" s="92" t="s">
        <v>45</v>
      </c>
      <c r="H28" s="7"/>
      <c r="I28" s="81"/>
      <c r="J28" s="7"/>
      <c r="K28" s="7"/>
      <c r="L28"/>
      <c r="M28"/>
      <c r="N28"/>
      <c r="O28"/>
      <c r="P28"/>
      <c r="Q28"/>
      <c r="R28" s="7"/>
      <c r="S28" s="7"/>
      <c r="T28" s="7"/>
      <c r="U28"/>
      <c r="V28"/>
      <c r="W28"/>
      <c r="X28"/>
      <c r="Y28"/>
      <c r="Z28"/>
    </row>
    <row r="29" spans="1:28" s="24" customFormat="1" ht="26.25" customHeight="1" x14ac:dyDescent="0.2">
      <c r="A29" s="7"/>
      <c r="B29" s="7"/>
      <c r="C29" s="7" t="s">
        <v>41</v>
      </c>
      <c r="D29" s="11"/>
      <c r="E29"/>
      <c r="F29" s="3"/>
      <c r="G29" s="7" t="s">
        <v>46</v>
      </c>
      <c r="H29" s="7"/>
      <c r="I29" s="81"/>
      <c r="J29" s="7"/>
      <c r="K29" s="7"/>
      <c r="L29" s="3"/>
      <c r="M29"/>
      <c r="N29" s="80"/>
      <c r="O29"/>
      <c r="P29"/>
      <c r="Q29"/>
      <c r="R29" s="7"/>
      <c r="S29" s="7"/>
      <c r="T29" s="7"/>
      <c r="U29" s="80"/>
      <c r="V29"/>
      <c r="W29"/>
      <c r="X29"/>
      <c r="Y29" s="81"/>
      <c r="Z29" s="1"/>
    </row>
    <row r="30" spans="1:28" s="24" customFormat="1" ht="12.75" customHeight="1" x14ac:dyDescent="0.2">
      <c r="A30"/>
      <c r="B30"/>
      <c r="C30"/>
      <c r="D30"/>
      <c r="E30"/>
      <c r="F30"/>
      <c r="G30"/>
      <c r="H30"/>
      <c r="I30"/>
      <c r="J30" s="10"/>
      <c r="M30"/>
      <c r="N30" s="3"/>
      <c r="O30"/>
      <c r="P30"/>
      <c r="Q30"/>
      <c r="R30" s="7"/>
      <c r="S30" s="82"/>
      <c r="T30" s="82"/>
      <c r="U30" s="80"/>
      <c r="V30"/>
      <c r="W30"/>
      <c r="X30"/>
      <c r="Y30" s="81"/>
      <c r="Z30"/>
    </row>
    <row r="31" spans="1:28" s="24" customFormat="1" ht="26.25" customHeight="1" x14ac:dyDescent="0.2">
      <c r="A31" s="33" t="s">
        <v>1</v>
      </c>
      <c r="B31" s="34"/>
      <c r="C31" s="35"/>
      <c r="D31" s="36"/>
      <c r="E31" s="42"/>
      <c r="F31" s="11"/>
      <c r="G31" s="11"/>
      <c r="H31" s="11"/>
      <c r="I31" s="7"/>
      <c r="J31" s="7"/>
      <c r="K31"/>
      <c r="L31"/>
      <c r="M31"/>
      <c r="N31" s="3"/>
      <c r="O31"/>
      <c r="P31"/>
      <c r="Q31"/>
      <c r="R31"/>
      <c r="S31" s="83"/>
      <c r="T31" s="83"/>
      <c r="U31" s="7"/>
      <c r="V31"/>
      <c r="W31"/>
      <c r="X31"/>
      <c r="Y31" s="81"/>
      <c r="Z31" s="2"/>
      <c r="AA31" s="23"/>
      <c r="AB31" s="23"/>
    </row>
    <row r="32" spans="1:28" s="23" customFormat="1" ht="26.25" customHeight="1" x14ac:dyDescent="0.2">
      <c r="A32" s="89" t="s">
        <v>18</v>
      </c>
      <c r="B32"/>
      <c r="C32"/>
      <c r="D32" s="37"/>
      <c r="E32" s="106"/>
      <c r="F32"/>
      <c r="G32"/>
      <c r="H32"/>
      <c r="I32" s="7"/>
      <c r="J32" s="7"/>
      <c r="K32"/>
      <c r="L32"/>
      <c r="M32"/>
      <c r="N32"/>
      <c r="O32"/>
      <c r="P32"/>
      <c r="Q32"/>
      <c r="R32" s="7"/>
      <c r="S32" s="7"/>
      <c r="T32" s="7"/>
      <c r="U32" s="7"/>
      <c r="V32" s="11"/>
      <c r="W32" s="11"/>
      <c r="X32" s="84"/>
      <c r="Y32"/>
      <c r="Z32" s="1"/>
    </row>
    <row r="33" spans="1:12" s="23" customFormat="1" ht="12.75" customHeight="1" x14ac:dyDescent="0.2">
      <c r="A33" s="40"/>
      <c r="B33" s="18"/>
      <c r="C33" s="19"/>
      <c r="D33" s="41" t="s">
        <v>31</v>
      </c>
      <c r="E33" s="107"/>
      <c r="F33"/>
      <c r="G33"/>
      <c r="H33"/>
      <c r="J33" s="7"/>
      <c r="K33"/>
      <c r="L33"/>
    </row>
    <row r="34" spans="1:12" s="23" customFormat="1" ht="13.5" customHeight="1" x14ac:dyDescent="0.2">
      <c r="A34" s="52" t="s">
        <v>31</v>
      </c>
      <c r="B34" s="53"/>
      <c r="C34" s="54"/>
      <c r="D34" s="55"/>
      <c r="E34" s="108"/>
      <c r="F34"/>
      <c r="G34"/>
      <c r="H34"/>
      <c r="I34" s="49"/>
      <c r="J34"/>
    </row>
    <row r="35" spans="1:12" s="23" customFormat="1" ht="11.25" customHeight="1" x14ac:dyDescent="0.2">
      <c r="A35" s="2"/>
      <c r="B35" s="47"/>
      <c r="C35" s="13"/>
      <c r="D35" s="50"/>
      <c r="E35" s="50"/>
      <c r="F35" s="31"/>
      <c r="G35" s="31"/>
      <c r="H35" s="31"/>
      <c r="I35" s="50"/>
    </row>
    <row r="36" spans="1:12" s="23" customFormat="1" ht="26.25" customHeight="1" x14ac:dyDescent="0.2">
      <c r="A36" s="2" t="s">
        <v>47</v>
      </c>
      <c r="B36" s="47"/>
      <c r="C36" s="13"/>
      <c r="D36" s="50"/>
      <c r="E36" s="50"/>
      <c r="I36" s="49"/>
    </row>
    <row r="37" spans="1:12" s="23" customFormat="1" ht="26.25" customHeight="1" x14ac:dyDescent="0.2">
      <c r="A37" s="49" t="s">
        <v>48</v>
      </c>
      <c r="B37" s="47"/>
      <c r="C37" s="13"/>
      <c r="D37" s="50"/>
      <c r="E37" s="50"/>
      <c r="I37" s="49"/>
    </row>
    <row r="38" spans="1:12" s="23" customFormat="1" ht="26.25" customHeight="1" x14ac:dyDescent="0.2">
      <c r="A38" s="2" t="s">
        <v>49</v>
      </c>
      <c r="B38" s="2"/>
      <c r="C38" s="4"/>
      <c r="D38" s="50"/>
      <c r="E38" s="50"/>
      <c r="I38" s="49"/>
    </row>
    <row r="39" spans="1:12" ht="24.75" customHeight="1" x14ac:dyDescent="0.2">
      <c r="A39" s="2" t="s">
        <v>50</v>
      </c>
      <c r="B39" s="2"/>
      <c r="C39" s="4"/>
      <c r="D39" s="50"/>
    </row>
  </sheetData>
  <mergeCells count="6">
    <mergeCell ref="A10:B10"/>
    <mergeCell ref="A1:E3"/>
    <mergeCell ref="K4:L4"/>
    <mergeCell ref="A5:C6"/>
    <mergeCell ref="D9:E9"/>
    <mergeCell ref="F9:G9"/>
  </mergeCells>
  <phoneticPr fontId="2"/>
  <hyperlinks>
    <hyperlink ref="L3" r:id="rId1" xr:uid="{8D5C8B6E-3D60-4EBB-8187-7124ED578ED7}"/>
  </hyperlinks>
  <pageMargins left="0.81" right="0.23622047244094491" top="0.35433070866141736" bottom="0.18" header="0" footer="0"/>
  <pageSetup paperSize="9" scale="65" fitToHeight="0" orientation="landscape" horizontalDpi="4294967293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D3ED1-B8A2-4971-9A82-45EC44514D84}">
  <dimension ref="A1:AB39"/>
  <sheetViews>
    <sheetView topLeftCell="C16" workbookViewId="0">
      <selection activeCell="G32" sqref="G32"/>
    </sheetView>
  </sheetViews>
  <sheetFormatPr defaultColWidth="9" defaultRowHeight="13.5" x14ac:dyDescent="0.15"/>
  <cols>
    <col min="1" max="1" width="18.625" customWidth="1"/>
    <col min="2" max="2" width="19.625" customWidth="1"/>
    <col min="3" max="3" width="15.625" customWidth="1"/>
    <col min="4" max="4" width="22.5" bestFit="1" customWidth="1"/>
    <col min="5" max="5" width="16.75" bestFit="1" customWidth="1"/>
    <col min="6" max="6" width="22.125" bestFit="1" customWidth="1"/>
    <col min="7" max="7" width="18.875" customWidth="1"/>
    <col min="8" max="8" width="18.5" customWidth="1"/>
    <col min="9" max="9" width="20.625" customWidth="1"/>
    <col min="10" max="10" width="26.5" customWidth="1"/>
    <col min="11" max="11" width="9.375" hidden="1" customWidth="1"/>
    <col min="12" max="12" width="5.75" hidden="1" customWidth="1"/>
  </cols>
  <sheetData>
    <row r="1" spans="1:13" ht="23.25" customHeight="1" x14ac:dyDescent="0.3">
      <c r="A1" s="164" t="s">
        <v>23</v>
      </c>
      <c r="B1" s="165"/>
      <c r="C1" s="165"/>
      <c r="D1" s="165"/>
      <c r="E1" s="165"/>
      <c r="F1" s="27"/>
      <c r="G1" s="27"/>
      <c r="H1" s="27"/>
      <c r="I1" s="27"/>
      <c r="J1" s="96" t="s">
        <v>51</v>
      </c>
      <c r="K1" s="27"/>
      <c r="L1" s="26" t="s">
        <v>24</v>
      </c>
    </row>
    <row r="2" spans="1:13" ht="23.25" customHeight="1" x14ac:dyDescent="0.3">
      <c r="A2" s="165"/>
      <c r="B2" s="165"/>
      <c r="C2" s="165"/>
      <c r="D2" s="165"/>
      <c r="E2" s="165"/>
      <c r="F2" s="27"/>
      <c r="G2" s="27"/>
      <c r="H2" s="27"/>
      <c r="I2" s="27"/>
      <c r="J2" s="96" t="s">
        <v>55</v>
      </c>
      <c r="K2" s="27"/>
      <c r="L2" s="26" t="s">
        <v>25</v>
      </c>
    </row>
    <row r="3" spans="1:13" ht="23.25" customHeight="1" x14ac:dyDescent="0.15">
      <c r="A3" s="165"/>
      <c r="B3" s="165"/>
      <c r="C3" s="165"/>
      <c r="D3" s="165"/>
      <c r="E3" s="165"/>
      <c r="F3" s="27"/>
      <c r="G3" s="27"/>
      <c r="H3" s="27"/>
      <c r="I3" s="27"/>
      <c r="J3" s="27"/>
      <c r="K3" s="27"/>
      <c r="L3" s="71" t="s">
        <v>26</v>
      </c>
    </row>
    <row r="4" spans="1:13" ht="23.25" customHeight="1" x14ac:dyDescent="0.2">
      <c r="A4" s="63" t="s">
        <v>21</v>
      </c>
      <c r="B4" s="28"/>
      <c r="C4" s="28"/>
      <c r="D4" s="28"/>
      <c r="E4" s="28"/>
      <c r="J4" s="123">
        <v>44862</v>
      </c>
      <c r="K4" s="155">
        <v>43681</v>
      </c>
      <c r="L4" s="156"/>
    </row>
    <row r="5" spans="1:13" ht="24" customHeight="1" x14ac:dyDescent="0.2">
      <c r="A5" s="157" t="s">
        <v>59</v>
      </c>
      <c r="B5" s="157"/>
      <c r="C5" s="157"/>
      <c r="D5" s="49"/>
    </row>
    <row r="6" spans="1:13" s="6" customFormat="1" ht="24" customHeight="1" x14ac:dyDescent="0.2">
      <c r="A6" s="157"/>
      <c r="B6" s="157"/>
      <c r="C6" s="157"/>
      <c r="D6" s="30"/>
      <c r="E6" s="15"/>
      <c r="F6" s="15"/>
      <c r="G6" s="15"/>
      <c r="H6" s="15"/>
      <c r="I6" s="2"/>
      <c r="J6"/>
      <c r="L6" s="5"/>
    </row>
    <row r="7" spans="1:13" s="6" customFormat="1" ht="22.5" customHeight="1" x14ac:dyDescent="0.3">
      <c r="A7" s="29"/>
      <c r="B7" s="9"/>
      <c r="C7" s="9"/>
      <c r="D7" s="61" t="s">
        <v>31</v>
      </c>
      <c r="E7" s="15"/>
      <c r="F7" s="15"/>
      <c r="G7" s="15"/>
      <c r="H7" s="15"/>
      <c r="I7" s="2"/>
    </row>
    <row r="8" spans="1:13" s="6" customFormat="1" ht="10.5" customHeight="1" thickBot="1" x14ac:dyDescent="0.35">
      <c r="A8" s="48"/>
      <c r="B8" s="9"/>
      <c r="C8" s="9"/>
      <c r="D8" s="22"/>
      <c r="E8" s="15"/>
      <c r="F8" s="15"/>
      <c r="G8" s="15"/>
      <c r="H8" s="15"/>
      <c r="I8" s="2"/>
    </row>
    <row r="9" spans="1:13" ht="26.1" customHeight="1" thickBot="1" x14ac:dyDescent="0.2">
      <c r="A9" s="78"/>
      <c r="B9" s="21"/>
      <c r="C9" s="8"/>
      <c r="D9" s="158" t="s">
        <v>35</v>
      </c>
      <c r="E9" s="159"/>
      <c r="F9" s="158" t="s">
        <v>36</v>
      </c>
      <c r="G9" s="159"/>
      <c r="H9" s="87" t="s">
        <v>22</v>
      </c>
      <c r="I9" s="69" t="s">
        <v>8</v>
      </c>
      <c r="J9" s="90" t="s">
        <v>10</v>
      </c>
    </row>
    <row r="10" spans="1:13" s="6" customFormat="1" ht="26.1" customHeight="1" thickBot="1" x14ac:dyDescent="0.2">
      <c r="A10" s="161" t="s">
        <v>0</v>
      </c>
      <c r="B10" s="162"/>
      <c r="C10" s="109" t="s">
        <v>4</v>
      </c>
      <c r="D10" s="101" t="s">
        <v>6</v>
      </c>
      <c r="E10" s="101" t="s">
        <v>5</v>
      </c>
      <c r="F10" s="101" t="s">
        <v>6</v>
      </c>
      <c r="G10" s="101" t="s">
        <v>5</v>
      </c>
      <c r="H10" s="74" t="s">
        <v>6</v>
      </c>
      <c r="I10" s="74" t="s">
        <v>7</v>
      </c>
      <c r="J10" s="74" t="s">
        <v>7</v>
      </c>
    </row>
    <row r="11" spans="1:13" ht="26.1" customHeight="1" x14ac:dyDescent="0.2">
      <c r="A11" s="79" t="s">
        <v>53</v>
      </c>
      <c r="B11" s="118"/>
      <c r="C11" s="66" t="s">
        <v>431</v>
      </c>
      <c r="D11" s="105" t="s">
        <v>443</v>
      </c>
      <c r="E11" s="110" t="s">
        <v>444</v>
      </c>
      <c r="F11" s="102" t="s">
        <v>443</v>
      </c>
      <c r="G11" s="117" t="s">
        <v>444</v>
      </c>
      <c r="H11" s="97">
        <v>44872</v>
      </c>
      <c r="I11" s="94">
        <f>H11+30</f>
        <v>44902</v>
      </c>
      <c r="J11" s="95">
        <f>I11+7</f>
        <v>44909</v>
      </c>
      <c r="K11" s="62"/>
      <c r="M11" s="124"/>
    </row>
    <row r="12" spans="1:13" ht="26.1" customHeight="1" x14ac:dyDescent="0.2">
      <c r="A12" s="98" t="s">
        <v>56</v>
      </c>
      <c r="B12" s="99"/>
      <c r="C12" s="100" t="s">
        <v>430</v>
      </c>
      <c r="D12" s="93" t="s">
        <v>445</v>
      </c>
      <c r="E12" s="119" t="s">
        <v>446</v>
      </c>
      <c r="F12" s="116" t="s">
        <v>447</v>
      </c>
      <c r="G12" s="117" t="s">
        <v>446</v>
      </c>
      <c r="H12" s="97">
        <v>44876</v>
      </c>
      <c r="I12" s="94">
        <f t="shared" ref="I12:I23" si="0">H12+30</f>
        <v>44906</v>
      </c>
      <c r="J12" s="95">
        <f t="shared" ref="J12:J23" si="1">I12+7</f>
        <v>44913</v>
      </c>
      <c r="K12" s="62"/>
      <c r="M12" s="124"/>
    </row>
    <row r="13" spans="1:13" ht="26.1" customHeight="1" x14ac:dyDescent="0.2">
      <c r="A13" s="98" t="s">
        <v>52</v>
      </c>
      <c r="B13" s="99"/>
      <c r="C13" s="100" t="s">
        <v>432</v>
      </c>
      <c r="D13" s="93" t="s">
        <v>448</v>
      </c>
      <c r="E13" s="119" t="s">
        <v>449</v>
      </c>
      <c r="F13" s="104" t="s">
        <v>450</v>
      </c>
      <c r="G13" s="117" t="s">
        <v>451</v>
      </c>
      <c r="H13" s="97">
        <v>44878</v>
      </c>
      <c r="I13" s="94">
        <f t="shared" si="0"/>
        <v>44908</v>
      </c>
      <c r="J13" s="95">
        <f t="shared" si="1"/>
        <v>44915</v>
      </c>
      <c r="K13" s="62"/>
      <c r="M13" s="124"/>
    </row>
    <row r="14" spans="1:13" ht="26.1" customHeight="1" x14ac:dyDescent="0.2">
      <c r="A14" s="79" t="s">
        <v>53</v>
      </c>
      <c r="B14" s="118"/>
      <c r="C14" s="66" t="s">
        <v>433</v>
      </c>
      <c r="D14" s="105" t="s">
        <v>452</v>
      </c>
      <c r="E14" s="110" t="s">
        <v>453</v>
      </c>
      <c r="F14" s="102" t="s">
        <v>452</v>
      </c>
      <c r="G14" s="117" t="s">
        <v>453</v>
      </c>
      <c r="H14" s="97">
        <v>44879</v>
      </c>
      <c r="I14" s="94">
        <f t="shared" si="0"/>
        <v>44909</v>
      </c>
      <c r="J14" s="95">
        <f t="shared" si="1"/>
        <v>44916</v>
      </c>
      <c r="K14" s="62"/>
      <c r="M14" s="124"/>
    </row>
    <row r="15" spans="1:13" ht="25.5" customHeight="1" x14ac:dyDescent="0.2">
      <c r="A15" s="98" t="s">
        <v>56</v>
      </c>
      <c r="B15" s="99"/>
      <c r="C15" s="100" t="s">
        <v>434</v>
      </c>
      <c r="D15" s="93" t="s">
        <v>454</v>
      </c>
      <c r="E15" s="120" t="s">
        <v>464</v>
      </c>
      <c r="F15" s="102" t="s">
        <v>455</v>
      </c>
      <c r="G15" s="117" t="s">
        <v>456</v>
      </c>
      <c r="H15" s="93">
        <v>44883</v>
      </c>
      <c r="I15" s="94">
        <f t="shared" si="0"/>
        <v>44913</v>
      </c>
      <c r="J15" s="95">
        <f t="shared" si="1"/>
        <v>44920</v>
      </c>
      <c r="K15" s="62"/>
      <c r="M15" s="124"/>
    </row>
    <row r="16" spans="1:13" ht="25.5" customHeight="1" x14ac:dyDescent="0.2">
      <c r="A16" s="98" t="s">
        <v>52</v>
      </c>
      <c r="B16" s="99"/>
      <c r="C16" s="66" t="s">
        <v>435</v>
      </c>
      <c r="D16" s="93" t="s">
        <v>457</v>
      </c>
      <c r="E16" s="120" t="s">
        <v>458</v>
      </c>
      <c r="F16" s="102" t="s">
        <v>459</v>
      </c>
      <c r="G16" s="117" t="s">
        <v>460</v>
      </c>
      <c r="H16" s="122">
        <v>44885</v>
      </c>
      <c r="I16" s="94">
        <f t="shared" si="0"/>
        <v>44915</v>
      </c>
      <c r="J16" s="95">
        <f t="shared" si="1"/>
        <v>44922</v>
      </c>
      <c r="K16" s="62"/>
      <c r="M16" s="124"/>
    </row>
    <row r="17" spans="1:28" ht="25.5" customHeight="1" x14ac:dyDescent="0.2">
      <c r="A17" s="79" t="s">
        <v>53</v>
      </c>
      <c r="B17" s="99"/>
      <c r="C17" s="100" t="s">
        <v>436</v>
      </c>
      <c r="D17" s="93" t="s">
        <v>461</v>
      </c>
      <c r="E17" s="120" t="s">
        <v>462</v>
      </c>
      <c r="F17" s="102" t="s">
        <v>461</v>
      </c>
      <c r="G17" s="117" t="s">
        <v>462</v>
      </c>
      <c r="H17" s="122">
        <v>44886</v>
      </c>
      <c r="I17" s="94">
        <f t="shared" si="0"/>
        <v>44916</v>
      </c>
      <c r="J17" s="95">
        <f t="shared" si="1"/>
        <v>44923</v>
      </c>
      <c r="K17" s="62"/>
      <c r="M17" s="124"/>
    </row>
    <row r="18" spans="1:28" ht="25.5" customHeight="1" x14ac:dyDescent="0.2">
      <c r="A18" s="98" t="s">
        <v>56</v>
      </c>
      <c r="B18" s="99"/>
      <c r="C18" s="100" t="s">
        <v>437</v>
      </c>
      <c r="D18" s="93" t="s">
        <v>463</v>
      </c>
      <c r="E18" s="120" t="s">
        <v>465</v>
      </c>
      <c r="F18" s="102" t="s">
        <v>466</v>
      </c>
      <c r="G18" s="117" t="s">
        <v>465</v>
      </c>
      <c r="H18" s="122">
        <v>44890</v>
      </c>
      <c r="I18" s="94">
        <f t="shared" si="0"/>
        <v>44920</v>
      </c>
      <c r="J18" s="95">
        <f t="shared" si="1"/>
        <v>44927</v>
      </c>
      <c r="K18" s="62"/>
      <c r="M18" s="124"/>
    </row>
    <row r="19" spans="1:28" ht="25.5" customHeight="1" x14ac:dyDescent="0.2">
      <c r="A19" s="98" t="s">
        <v>52</v>
      </c>
      <c r="B19" s="99"/>
      <c r="C19" s="66" t="s">
        <v>438</v>
      </c>
      <c r="D19" s="93" t="s">
        <v>467</v>
      </c>
      <c r="E19" s="120" t="s">
        <v>468</v>
      </c>
      <c r="F19" s="102" t="s">
        <v>469</v>
      </c>
      <c r="G19" s="117" t="s">
        <v>470</v>
      </c>
      <c r="H19" s="122">
        <v>44892</v>
      </c>
      <c r="I19" s="94">
        <f t="shared" si="0"/>
        <v>44922</v>
      </c>
      <c r="J19" s="95">
        <f t="shared" si="1"/>
        <v>44929</v>
      </c>
      <c r="K19" s="62"/>
      <c r="M19" s="124"/>
    </row>
    <row r="20" spans="1:28" ht="25.5" customHeight="1" x14ac:dyDescent="0.2">
      <c r="A20" s="79" t="s">
        <v>53</v>
      </c>
      <c r="B20" s="99"/>
      <c r="C20" s="100" t="s">
        <v>439</v>
      </c>
      <c r="D20" s="93" t="s">
        <v>471</v>
      </c>
      <c r="E20" s="120" t="s">
        <v>472</v>
      </c>
      <c r="F20" s="102" t="s">
        <v>473</v>
      </c>
      <c r="G20" s="117" t="s">
        <v>472</v>
      </c>
      <c r="H20" s="122">
        <v>44893</v>
      </c>
      <c r="I20" s="94">
        <f t="shared" si="0"/>
        <v>44923</v>
      </c>
      <c r="J20" s="95">
        <f t="shared" si="1"/>
        <v>44930</v>
      </c>
      <c r="K20" s="62"/>
      <c r="M20" s="124"/>
    </row>
    <row r="21" spans="1:28" ht="25.5" customHeight="1" x14ac:dyDescent="0.2">
      <c r="A21" s="98" t="s">
        <v>56</v>
      </c>
      <c r="B21" s="99"/>
      <c r="C21" s="100" t="s">
        <v>440</v>
      </c>
      <c r="D21" s="93" t="s">
        <v>474</v>
      </c>
      <c r="E21" s="120" t="s">
        <v>476</v>
      </c>
      <c r="F21" s="102" t="s">
        <v>477</v>
      </c>
      <c r="G21" s="117" t="s">
        <v>475</v>
      </c>
      <c r="H21" s="122">
        <v>44897</v>
      </c>
      <c r="I21" s="94">
        <f t="shared" si="0"/>
        <v>44927</v>
      </c>
      <c r="J21" s="95">
        <f t="shared" si="1"/>
        <v>44934</v>
      </c>
      <c r="K21" s="62"/>
      <c r="M21" s="124"/>
    </row>
    <row r="22" spans="1:28" ht="25.5" customHeight="1" x14ac:dyDescent="0.2">
      <c r="A22" s="98" t="s">
        <v>52</v>
      </c>
      <c r="B22" s="99"/>
      <c r="C22" s="66" t="s">
        <v>441</v>
      </c>
      <c r="D22" s="93" t="s">
        <v>478</v>
      </c>
      <c r="E22" s="120" t="s">
        <v>479</v>
      </c>
      <c r="F22" s="102" t="s">
        <v>480</v>
      </c>
      <c r="G22" s="117" t="s">
        <v>481</v>
      </c>
      <c r="H22" s="122">
        <v>44899</v>
      </c>
      <c r="I22" s="94">
        <f t="shared" si="0"/>
        <v>44929</v>
      </c>
      <c r="J22" s="95">
        <f t="shared" si="1"/>
        <v>44936</v>
      </c>
      <c r="K22" s="62"/>
      <c r="M22" s="124"/>
    </row>
    <row r="23" spans="1:28" ht="25.5" customHeight="1" x14ac:dyDescent="0.2">
      <c r="A23" s="79" t="s">
        <v>53</v>
      </c>
      <c r="B23" s="114"/>
      <c r="C23" s="100" t="s">
        <v>442</v>
      </c>
      <c r="D23" s="105" t="s">
        <v>482</v>
      </c>
      <c r="E23" s="111" t="s">
        <v>483</v>
      </c>
      <c r="F23" s="116" t="s">
        <v>482</v>
      </c>
      <c r="G23" s="117" t="s">
        <v>483</v>
      </c>
      <c r="H23" s="122">
        <v>44900</v>
      </c>
      <c r="I23" s="94">
        <f t="shared" si="0"/>
        <v>44930</v>
      </c>
      <c r="J23" s="95">
        <f t="shared" si="1"/>
        <v>44937</v>
      </c>
      <c r="K23" s="62"/>
      <c r="M23" s="124"/>
    </row>
    <row r="24" spans="1:28" ht="24.75" customHeight="1" x14ac:dyDescent="0.2">
      <c r="A24" s="98"/>
      <c r="B24" s="99"/>
      <c r="C24" s="100"/>
      <c r="D24" s="102"/>
      <c r="E24" s="102"/>
      <c r="F24" s="102"/>
      <c r="G24" s="102"/>
      <c r="H24" s="93"/>
      <c r="I24" s="94"/>
      <c r="J24" s="95"/>
      <c r="K24" s="62"/>
      <c r="M24" s="124"/>
    </row>
    <row r="25" spans="1:28" ht="13.5" customHeight="1" x14ac:dyDescent="0.2">
      <c r="A25" s="57"/>
      <c r="B25" s="2"/>
      <c r="G25" s="24"/>
      <c r="H25" s="45"/>
      <c r="I25" s="45"/>
      <c r="J25" s="45"/>
      <c r="K25" s="62"/>
    </row>
    <row r="26" spans="1:28" ht="26.25" customHeight="1" x14ac:dyDescent="0.2">
      <c r="A26" s="7"/>
      <c r="B26" s="113" t="s">
        <v>37</v>
      </c>
      <c r="C26" s="80" t="s">
        <v>38</v>
      </c>
      <c r="E26" s="81"/>
      <c r="F26" s="112" t="s">
        <v>42</v>
      </c>
      <c r="G26" s="91" t="s">
        <v>43</v>
      </c>
      <c r="H26" s="25"/>
      <c r="I26" s="45"/>
      <c r="J26" s="25"/>
      <c r="K26" s="25"/>
    </row>
    <row r="27" spans="1:28" ht="26.25" customHeight="1" x14ac:dyDescent="0.2">
      <c r="A27" s="82"/>
      <c r="B27" s="82"/>
      <c r="C27" s="80" t="s">
        <v>39</v>
      </c>
      <c r="E27" s="81"/>
      <c r="F27" s="3"/>
      <c r="G27" s="3" t="s">
        <v>44</v>
      </c>
      <c r="H27" s="25"/>
      <c r="I27" s="3"/>
      <c r="J27" s="25"/>
      <c r="K27" s="25"/>
    </row>
    <row r="28" spans="1:28" s="24" customFormat="1" ht="26.25" customHeight="1" x14ac:dyDescent="0.2">
      <c r="A28" s="83"/>
      <c r="B28" s="83"/>
      <c r="C28" s="7" t="s">
        <v>40</v>
      </c>
      <c r="D28"/>
      <c r="E28" s="81"/>
      <c r="F28" s="3"/>
      <c r="G28" s="92" t="s">
        <v>45</v>
      </c>
      <c r="H28" s="7"/>
      <c r="I28" s="81"/>
      <c r="J28" s="7"/>
      <c r="K28" s="7"/>
      <c r="L28"/>
      <c r="M28"/>
      <c r="N28"/>
      <c r="O28"/>
      <c r="P28"/>
      <c r="Q28"/>
      <c r="R28" s="7"/>
      <c r="S28" s="7"/>
      <c r="T28" s="7"/>
      <c r="U28"/>
      <c r="V28"/>
      <c r="W28"/>
      <c r="X28"/>
      <c r="Y28"/>
      <c r="Z28"/>
    </row>
    <row r="29" spans="1:28" s="24" customFormat="1" ht="26.25" customHeight="1" x14ac:dyDescent="0.2">
      <c r="A29" s="7"/>
      <c r="B29" s="7"/>
      <c r="C29" s="7" t="s">
        <v>41</v>
      </c>
      <c r="D29" s="11"/>
      <c r="E29"/>
      <c r="F29" s="3"/>
      <c r="G29" s="7" t="s">
        <v>46</v>
      </c>
      <c r="H29" s="7"/>
      <c r="I29" s="81"/>
      <c r="J29" s="7"/>
      <c r="K29" s="7"/>
      <c r="L29" s="3"/>
      <c r="M29"/>
      <c r="N29" s="80"/>
      <c r="O29"/>
      <c r="P29"/>
      <c r="Q29"/>
      <c r="R29" s="7"/>
      <c r="S29" s="7"/>
      <c r="T29" s="7"/>
      <c r="U29" s="80"/>
      <c r="V29"/>
      <c r="W29"/>
      <c r="X29"/>
      <c r="Y29" s="81"/>
      <c r="Z29" s="1"/>
    </row>
    <row r="30" spans="1:28" s="24" customFormat="1" ht="12.75" customHeight="1" x14ac:dyDescent="0.2">
      <c r="A30"/>
      <c r="B30"/>
      <c r="C30"/>
      <c r="D30"/>
      <c r="E30"/>
      <c r="F30"/>
      <c r="G30"/>
      <c r="H30"/>
      <c r="I30"/>
      <c r="J30" s="10"/>
      <c r="M30"/>
      <c r="N30" s="3"/>
      <c r="O30"/>
      <c r="P30"/>
      <c r="Q30"/>
      <c r="R30" s="7"/>
      <c r="S30" s="82"/>
      <c r="T30" s="82"/>
      <c r="U30" s="80"/>
      <c r="V30"/>
      <c r="W30"/>
      <c r="X30"/>
      <c r="Y30" s="81"/>
      <c r="Z30"/>
    </row>
    <row r="31" spans="1:28" s="24" customFormat="1" ht="26.25" customHeight="1" x14ac:dyDescent="0.2">
      <c r="A31" s="33" t="s">
        <v>1</v>
      </c>
      <c r="B31" s="34"/>
      <c r="C31" s="35"/>
      <c r="D31" s="36"/>
      <c r="E31" s="42"/>
      <c r="F31" s="11"/>
      <c r="G31" s="11"/>
      <c r="H31" s="11"/>
      <c r="I31" s="7"/>
      <c r="J31" s="7"/>
      <c r="K31"/>
      <c r="L31"/>
      <c r="M31"/>
      <c r="N31" s="3"/>
      <c r="O31"/>
      <c r="P31"/>
      <c r="Q31"/>
      <c r="R31"/>
      <c r="S31" s="83"/>
      <c r="T31" s="83"/>
      <c r="U31" s="7"/>
      <c r="V31"/>
      <c r="W31"/>
      <c r="X31"/>
      <c r="Y31" s="81"/>
      <c r="Z31" s="2"/>
      <c r="AA31" s="23"/>
      <c r="AB31" s="23"/>
    </row>
    <row r="32" spans="1:28" s="23" customFormat="1" ht="26.25" customHeight="1" x14ac:dyDescent="0.2">
      <c r="A32" s="89" t="s">
        <v>18</v>
      </c>
      <c r="B32"/>
      <c r="C32"/>
      <c r="D32" s="37"/>
      <c r="E32" s="106"/>
      <c r="F32"/>
      <c r="G32"/>
      <c r="H32"/>
      <c r="I32" s="7"/>
      <c r="J32" s="7"/>
      <c r="K32"/>
      <c r="L32"/>
      <c r="M32"/>
      <c r="N32"/>
      <c r="O32"/>
      <c r="P32"/>
      <c r="Q32"/>
      <c r="R32" s="7"/>
      <c r="S32" s="7"/>
      <c r="T32" s="7"/>
      <c r="U32" s="7"/>
      <c r="V32" s="11"/>
      <c r="W32" s="11"/>
      <c r="X32" s="84"/>
      <c r="Y32"/>
      <c r="Z32" s="1"/>
    </row>
    <row r="33" spans="1:12" s="23" customFormat="1" ht="12.75" customHeight="1" x14ac:dyDescent="0.2">
      <c r="A33" s="40"/>
      <c r="B33" s="18"/>
      <c r="C33" s="19"/>
      <c r="D33" s="41" t="s">
        <v>31</v>
      </c>
      <c r="E33" s="107"/>
      <c r="F33"/>
      <c r="G33"/>
      <c r="H33"/>
      <c r="J33" s="7"/>
      <c r="K33"/>
      <c r="L33"/>
    </row>
    <row r="34" spans="1:12" s="23" customFormat="1" ht="13.5" customHeight="1" x14ac:dyDescent="0.2">
      <c r="A34" s="52" t="s">
        <v>31</v>
      </c>
      <c r="B34" s="53"/>
      <c r="C34" s="54"/>
      <c r="D34" s="55"/>
      <c r="E34" s="108"/>
      <c r="F34"/>
      <c r="G34"/>
      <c r="H34"/>
      <c r="I34" s="49"/>
      <c r="J34"/>
    </row>
    <row r="35" spans="1:12" s="23" customFormat="1" ht="11.25" customHeight="1" x14ac:dyDescent="0.2">
      <c r="A35" s="2"/>
      <c r="B35" s="47"/>
      <c r="C35" s="13"/>
      <c r="D35" s="50"/>
      <c r="E35" s="50"/>
      <c r="F35" s="31"/>
      <c r="G35" s="31"/>
      <c r="H35" s="31"/>
      <c r="I35" s="50"/>
    </row>
    <row r="36" spans="1:12" s="23" customFormat="1" ht="26.25" customHeight="1" x14ac:dyDescent="0.2">
      <c r="A36" s="2" t="s">
        <v>47</v>
      </c>
      <c r="B36" s="47"/>
      <c r="C36" s="13"/>
      <c r="D36" s="50"/>
      <c r="E36" s="50"/>
      <c r="I36" s="49"/>
    </row>
    <row r="37" spans="1:12" s="23" customFormat="1" ht="26.25" customHeight="1" x14ac:dyDescent="0.2">
      <c r="A37" s="49" t="s">
        <v>48</v>
      </c>
      <c r="B37" s="47"/>
      <c r="C37" s="13"/>
      <c r="D37" s="50"/>
      <c r="E37" s="50"/>
      <c r="I37" s="49"/>
    </row>
    <row r="38" spans="1:12" s="23" customFormat="1" ht="26.25" customHeight="1" x14ac:dyDescent="0.2">
      <c r="A38" s="2" t="s">
        <v>49</v>
      </c>
      <c r="B38" s="2"/>
      <c r="C38" s="4"/>
      <c r="D38" s="50"/>
      <c r="E38" s="50"/>
      <c r="I38" s="49"/>
    </row>
    <row r="39" spans="1:12" ht="24.75" customHeight="1" x14ac:dyDescent="0.2">
      <c r="A39" s="2" t="s">
        <v>50</v>
      </c>
      <c r="B39" s="2"/>
      <c r="C39" s="4"/>
      <c r="D39" s="50"/>
    </row>
  </sheetData>
  <mergeCells count="6">
    <mergeCell ref="A10:B10"/>
    <mergeCell ref="A1:E3"/>
    <mergeCell ref="K4:L4"/>
    <mergeCell ref="A5:C6"/>
    <mergeCell ref="D9:E9"/>
    <mergeCell ref="F9:G9"/>
  </mergeCells>
  <phoneticPr fontId="2"/>
  <hyperlinks>
    <hyperlink ref="L3" r:id="rId1" xr:uid="{65BB7298-81FC-4B26-98BF-01B4E2A2915F}"/>
  </hyperlinks>
  <pageMargins left="0.81" right="0.23622047244094491" top="0.35433070866141736" bottom="0.18" header="0" footer="0"/>
  <pageSetup paperSize="9" scale="65" fitToHeight="0" orientation="landscape" horizontalDpi="4294967293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1DB08-943A-4A38-B3CA-D077FB47BDF1}">
  <dimension ref="A1:AB39"/>
  <sheetViews>
    <sheetView topLeftCell="C8" workbookViewId="0">
      <selection activeCell="J20" sqref="J20"/>
    </sheetView>
  </sheetViews>
  <sheetFormatPr defaultColWidth="9" defaultRowHeight="13.5" x14ac:dyDescent="0.15"/>
  <cols>
    <col min="1" max="1" width="18.625" customWidth="1"/>
    <col min="2" max="2" width="19.625" customWidth="1"/>
    <col min="3" max="3" width="15.625" customWidth="1"/>
    <col min="4" max="4" width="22.5" bestFit="1" customWidth="1"/>
    <col min="5" max="5" width="16.75" bestFit="1" customWidth="1"/>
    <col min="6" max="6" width="22.125" bestFit="1" customWidth="1"/>
    <col min="7" max="7" width="18.875" customWidth="1"/>
    <col min="8" max="8" width="18.5" customWidth="1"/>
    <col min="9" max="9" width="20.625" customWidth="1"/>
    <col min="10" max="10" width="26.5" customWidth="1"/>
    <col min="11" max="11" width="9.375" hidden="1" customWidth="1"/>
    <col min="12" max="12" width="5.75" hidden="1" customWidth="1"/>
  </cols>
  <sheetData>
    <row r="1" spans="1:13" ht="23.25" customHeight="1" x14ac:dyDescent="0.3">
      <c r="A1" s="164" t="s">
        <v>23</v>
      </c>
      <c r="B1" s="165"/>
      <c r="C1" s="165"/>
      <c r="D1" s="165"/>
      <c r="E1" s="165"/>
      <c r="F1" s="27"/>
      <c r="G1" s="27"/>
      <c r="H1" s="27"/>
      <c r="I1" s="27"/>
      <c r="J1" s="96" t="s">
        <v>51</v>
      </c>
      <c r="K1" s="27"/>
      <c r="L1" s="26" t="s">
        <v>24</v>
      </c>
    </row>
    <row r="2" spans="1:13" ht="23.25" customHeight="1" x14ac:dyDescent="0.3">
      <c r="A2" s="165"/>
      <c r="B2" s="165"/>
      <c r="C2" s="165"/>
      <c r="D2" s="165"/>
      <c r="E2" s="165"/>
      <c r="F2" s="27"/>
      <c r="G2" s="27"/>
      <c r="H2" s="27"/>
      <c r="I2" s="27"/>
      <c r="J2" s="96" t="s">
        <v>55</v>
      </c>
      <c r="K2" s="27"/>
      <c r="L2" s="26" t="s">
        <v>25</v>
      </c>
    </row>
    <row r="3" spans="1:13" ht="23.25" customHeight="1" x14ac:dyDescent="0.15">
      <c r="A3" s="165"/>
      <c r="B3" s="165"/>
      <c r="C3" s="165"/>
      <c r="D3" s="165"/>
      <c r="E3" s="165"/>
      <c r="F3" s="27"/>
      <c r="G3" s="27"/>
      <c r="H3" s="27"/>
      <c r="I3" s="27"/>
      <c r="J3" s="27"/>
      <c r="K3" s="27"/>
      <c r="L3" s="71" t="s">
        <v>26</v>
      </c>
    </row>
    <row r="4" spans="1:13" ht="23.25" customHeight="1" x14ac:dyDescent="0.2">
      <c r="A4" s="63" t="s">
        <v>21</v>
      </c>
      <c r="B4" s="28"/>
      <c r="C4" s="28"/>
      <c r="D4" s="28"/>
      <c r="E4" s="28"/>
      <c r="J4" s="123">
        <v>44889</v>
      </c>
      <c r="K4" s="155">
        <v>43681</v>
      </c>
      <c r="L4" s="156"/>
    </row>
    <row r="5" spans="1:13" ht="24" customHeight="1" x14ac:dyDescent="0.2">
      <c r="A5" s="157" t="s">
        <v>59</v>
      </c>
      <c r="B5" s="157"/>
      <c r="C5" s="157"/>
      <c r="D5" s="49"/>
    </row>
    <row r="6" spans="1:13" s="6" customFormat="1" ht="24" customHeight="1" x14ac:dyDescent="0.2">
      <c r="A6" s="157"/>
      <c r="B6" s="157"/>
      <c r="C6" s="157"/>
      <c r="D6" s="30"/>
      <c r="E6" s="15"/>
      <c r="F6" s="15"/>
      <c r="G6" s="15"/>
      <c r="H6" s="15"/>
      <c r="I6" s="2"/>
      <c r="J6"/>
      <c r="L6" s="5"/>
    </row>
    <row r="7" spans="1:13" s="6" customFormat="1" ht="22.5" customHeight="1" x14ac:dyDescent="0.3">
      <c r="A7" s="29"/>
      <c r="B7" s="9"/>
      <c r="C7" s="9"/>
      <c r="D7" s="61" t="s">
        <v>31</v>
      </c>
      <c r="E7" s="15"/>
      <c r="F7" s="15"/>
      <c r="G7" s="15"/>
      <c r="H7" s="15"/>
      <c r="I7" s="2"/>
    </row>
    <row r="8" spans="1:13" s="6" customFormat="1" ht="10.5" customHeight="1" thickBot="1" x14ac:dyDescent="0.35">
      <c r="A8" s="48"/>
      <c r="B8" s="9"/>
      <c r="C8" s="9"/>
      <c r="D8" s="22"/>
      <c r="E8" s="15"/>
      <c r="F8" s="15"/>
      <c r="G8" s="15"/>
      <c r="H8" s="15"/>
      <c r="I8" s="2"/>
    </row>
    <row r="9" spans="1:13" ht="26.1" customHeight="1" thickBot="1" x14ac:dyDescent="0.2">
      <c r="A9" s="78"/>
      <c r="B9" s="21"/>
      <c r="C9" s="8"/>
      <c r="D9" s="158" t="s">
        <v>35</v>
      </c>
      <c r="E9" s="159"/>
      <c r="F9" s="158" t="s">
        <v>36</v>
      </c>
      <c r="G9" s="159"/>
      <c r="H9" s="87" t="s">
        <v>22</v>
      </c>
      <c r="I9" s="69" t="s">
        <v>8</v>
      </c>
      <c r="J9" s="90" t="s">
        <v>10</v>
      </c>
    </row>
    <row r="10" spans="1:13" s="6" customFormat="1" ht="26.1" customHeight="1" thickBot="1" x14ac:dyDescent="0.2">
      <c r="A10" s="161" t="s">
        <v>0</v>
      </c>
      <c r="B10" s="162"/>
      <c r="C10" s="109" t="s">
        <v>4</v>
      </c>
      <c r="D10" s="101" t="s">
        <v>6</v>
      </c>
      <c r="E10" s="101" t="s">
        <v>5</v>
      </c>
      <c r="F10" s="101" t="s">
        <v>6</v>
      </c>
      <c r="G10" s="101" t="s">
        <v>5</v>
      </c>
      <c r="H10" s="74" t="s">
        <v>6</v>
      </c>
      <c r="I10" s="74" t="s">
        <v>7</v>
      </c>
      <c r="J10" s="74" t="s">
        <v>7</v>
      </c>
    </row>
    <row r="11" spans="1:13" ht="26.1" customHeight="1" x14ac:dyDescent="0.2">
      <c r="A11" s="79" t="s">
        <v>53</v>
      </c>
      <c r="B11" s="118"/>
      <c r="C11" s="66" t="s">
        <v>495</v>
      </c>
      <c r="D11" s="105" t="s">
        <v>503</v>
      </c>
      <c r="E11" s="110" t="s">
        <v>518</v>
      </c>
      <c r="F11" s="102" t="s">
        <v>502</v>
      </c>
      <c r="G11" s="117" t="s">
        <v>517</v>
      </c>
      <c r="H11" s="97">
        <v>44900</v>
      </c>
      <c r="I11" s="94">
        <f>H11+30</f>
        <v>44930</v>
      </c>
      <c r="J11" s="95">
        <f>I11+7</f>
        <v>44937</v>
      </c>
      <c r="K11" s="62"/>
      <c r="M11" s="124"/>
    </row>
    <row r="12" spans="1:13" ht="26.1" customHeight="1" x14ac:dyDescent="0.2">
      <c r="A12" s="98" t="s">
        <v>56</v>
      </c>
      <c r="B12" s="99"/>
      <c r="C12" s="100" t="s">
        <v>484</v>
      </c>
      <c r="D12" s="93" t="s">
        <v>504</v>
      </c>
      <c r="E12" s="119" t="s">
        <v>520</v>
      </c>
      <c r="F12" s="116" t="s">
        <v>531</v>
      </c>
      <c r="G12" s="117" t="s">
        <v>519</v>
      </c>
      <c r="H12" s="97">
        <v>44904</v>
      </c>
      <c r="I12" s="94">
        <f t="shared" ref="I12:I22" si="0">H12+30</f>
        <v>44934</v>
      </c>
      <c r="J12" s="95">
        <f t="shared" ref="J12:J22" si="1">I12+7</f>
        <v>44941</v>
      </c>
      <c r="K12" s="62"/>
      <c r="M12" s="124"/>
    </row>
    <row r="13" spans="1:13" ht="26.1" customHeight="1" x14ac:dyDescent="0.2">
      <c r="A13" s="98" t="s">
        <v>52</v>
      </c>
      <c r="B13" s="99"/>
      <c r="C13" s="100" t="s">
        <v>485</v>
      </c>
      <c r="D13" s="93" t="s">
        <v>505</v>
      </c>
      <c r="E13" s="119" t="s">
        <v>516</v>
      </c>
      <c r="F13" s="104" t="s">
        <v>532</v>
      </c>
      <c r="G13" s="117" t="s">
        <v>533</v>
      </c>
      <c r="H13" s="97">
        <v>44906</v>
      </c>
      <c r="I13" s="94">
        <f t="shared" si="0"/>
        <v>44936</v>
      </c>
      <c r="J13" s="95">
        <f t="shared" si="1"/>
        <v>44943</v>
      </c>
      <c r="K13" s="62"/>
      <c r="M13" s="124"/>
    </row>
    <row r="14" spans="1:13" ht="26.1" customHeight="1" x14ac:dyDescent="0.2">
      <c r="A14" s="79" t="s">
        <v>53</v>
      </c>
      <c r="B14" s="118"/>
      <c r="C14" s="66" t="s">
        <v>486</v>
      </c>
      <c r="D14" s="105" t="s">
        <v>507</v>
      </c>
      <c r="E14" s="110" t="s">
        <v>521</v>
      </c>
      <c r="F14" s="102" t="s">
        <v>506</v>
      </c>
      <c r="G14" s="117" t="s">
        <v>521</v>
      </c>
      <c r="H14" s="97">
        <v>44907</v>
      </c>
      <c r="I14" s="94">
        <f t="shared" si="0"/>
        <v>44937</v>
      </c>
      <c r="J14" s="95">
        <f t="shared" si="1"/>
        <v>44944</v>
      </c>
      <c r="K14" s="62"/>
      <c r="M14" s="124"/>
    </row>
    <row r="15" spans="1:13" ht="25.5" customHeight="1" x14ac:dyDescent="0.2">
      <c r="A15" s="98" t="s">
        <v>56</v>
      </c>
      <c r="B15" s="99"/>
      <c r="C15" s="100" t="s">
        <v>487</v>
      </c>
      <c r="D15" s="93" t="s">
        <v>501</v>
      </c>
      <c r="E15" s="120" t="s">
        <v>515</v>
      </c>
      <c r="F15" s="102" t="s">
        <v>530</v>
      </c>
      <c r="G15" s="117" t="s">
        <v>538</v>
      </c>
      <c r="H15" s="93">
        <v>44911</v>
      </c>
      <c r="I15" s="94">
        <f t="shared" si="0"/>
        <v>44941</v>
      </c>
      <c r="J15" s="95">
        <f t="shared" si="1"/>
        <v>44948</v>
      </c>
      <c r="K15" s="62"/>
      <c r="M15" s="124"/>
    </row>
    <row r="16" spans="1:13" ht="25.5" customHeight="1" x14ac:dyDescent="0.2">
      <c r="A16" s="98" t="s">
        <v>52</v>
      </c>
      <c r="B16" s="99"/>
      <c r="C16" s="66" t="s">
        <v>488</v>
      </c>
      <c r="D16" s="93" t="s">
        <v>508</v>
      </c>
      <c r="E16" s="120" t="s">
        <v>514</v>
      </c>
      <c r="F16" s="102" t="s">
        <v>529</v>
      </c>
      <c r="G16" s="117" t="s">
        <v>534</v>
      </c>
      <c r="H16" s="122">
        <v>44913</v>
      </c>
      <c r="I16" s="94">
        <f t="shared" si="0"/>
        <v>44943</v>
      </c>
      <c r="J16" s="95">
        <f t="shared" si="1"/>
        <v>44950</v>
      </c>
      <c r="K16" s="62"/>
      <c r="M16" s="124"/>
    </row>
    <row r="17" spans="1:28" ht="25.5" customHeight="1" x14ac:dyDescent="0.2">
      <c r="A17" s="79" t="s">
        <v>53</v>
      </c>
      <c r="B17" s="99"/>
      <c r="C17" s="100" t="s">
        <v>489</v>
      </c>
      <c r="D17" s="93" t="s">
        <v>500</v>
      </c>
      <c r="E17" s="120" t="s">
        <v>523</v>
      </c>
      <c r="F17" s="102" t="s">
        <v>500</v>
      </c>
      <c r="G17" s="117" t="s">
        <v>522</v>
      </c>
      <c r="H17" s="122">
        <v>44914</v>
      </c>
      <c r="I17" s="94">
        <f t="shared" si="0"/>
        <v>44944</v>
      </c>
      <c r="J17" s="95">
        <f t="shared" si="1"/>
        <v>44951</v>
      </c>
      <c r="K17" s="62"/>
      <c r="M17" s="124"/>
    </row>
    <row r="18" spans="1:28" ht="25.5" customHeight="1" x14ac:dyDescent="0.2">
      <c r="A18" s="98" t="s">
        <v>56</v>
      </c>
      <c r="B18" s="99"/>
      <c r="C18" s="100" t="s">
        <v>490</v>
      </c>
      <c r="D18" s="93" t="s">
        <v>499</v>
      </c>
      <c r="E18" s="120" t="s">
        <v>513</v>
      </c>
      <c r="F18" s="102" t="s">
        <v>528</v>
      </c>
      <c r="G18" s="117" t="s">
        <v>537</v>
      </c>
      <c r="H18" s="122">
        <v>44918</v>
      </c>
      <c r="I18" s="94">
        <f t="shared" si="0"/>
        <v>44948</v>
      </c>
      <c r="J18" s="95">
        <f t="shared" si="1"/>
        <v>44955</v>
      </c>
      <c r="K18" s="62"/>
      <c r="M18" s="124"/>
    </row>
    <row r="19" spans="1:28" ht="25.5" customHeight="1" x14ac:dyDescent="0.2">
      <c r="A19" s="98" t="s">
        <v>52</v>
      </c>
      <c r="B19" s="99"/>
      <c r="C19" s="66" t="s">
        <v>491</v>
      </c>
      <c r="D19" s="93" t="s">
        <v>509</v>
      </c>
      <c r="E19" s="120" t="s">
        <v>512</v>
      </c>
      <c r="F19" s="102" t="s">
        <v>527</v>
      </c>
      <c r="G19" s="117" t="s">
        <v>535</v>
      </c>
      <c r="H19" s="122">
        <v>44920</v>
      </c>
      <c r="I19" s="94">
        <f t="shared" si="0"/>
        <v>44950</v>
      </c>
      <c r="J19" s="95">
        <f t="shared" si="1"/>
        <v>44957</v>
      </c>
      <c r="K19" s="62"/>
      <c r="M19" s="124"/>
    </row>
    <row r="20" spans="1:28" ht="25.5" customHeight="1" x14ac:dyDescent="0.2">
      <c r="A20" s="79" t="s">
        <v>53</v>
      </c>
      <c r="B20" s="99"/>
      <c r="C20" s="100" t="s">
        <v>492</v>
      </c>
      <c r="D20" s="93" t="s">
        <v>498</v>
      </c>
      <c r="E20" s="120" t="s">
        <v>524</v>
      </c>
      <c r="F20" s="102" t="s">
        <v>498</v>
      </c>
      <c r="G20" s="117" t="s">
        <v>524</v>
      </c>
      <c r="H20" s="122">
        <v>44921</v>
      </c>
      <c r="I20" s="94">
        <f t="shared" si="0"/>
        <v>44951</v>
      </c>
      <c r="J20" s="95">
        <f t="shared" si="1"/>
        <v>44958</v>
      </c>
      <c r="K20" s="62"/>
      <c r="M20" s="124"/>
    </row>
    <row r="21" spans="1:28" ht="25.5" customHeight="1" x14ac:dyDescent="0.2">
      <c r="A21" s="98" t="s">
        <v>56</v>
      </c>
      <c r="B21" s="99"/>
      <c r="C21" s="100" t="s">
        <v>493</v>
      </c>
      <c r="D21" s="93" t="s">
        <v>497</v>
      </c>
      <c r="E21" s="120" t="s">
        <v>511</v>
      </c>
      <c r="F21" s="102" t="s">
        <v>526</v>
      </c>
      <c r="G21" s="117" t="s">
        <v>511</v>
      </c>
      <c r="H21" s="122">
        <v>44925</v>
      </c>
      <c r="I21" s="94">
        <f t="shared" si="0"/>
        <v>44955</v>
      </c>
      <c r="J21" s="95">
        <f t="shared" si="1"/>
        <v>44962</v>
      </c>
      <c r="K21" s="62"/>
      <c r="M21" s="124"/>
    </row>
    <row r="22" spans="1:28" ht="25.5" customHeight="1" x14ac:dyDescent="0.2">
      <c r="A22" s="98" t="s">
        <v>52</v>
      </c>
      <c r="B22" s="99"/>
      <c r="C22" s="66" t="s">
        <v>494</v>
      </c>
      <c r="D22" s="93" t="s">
        <v>496</v>
      </c>
      <c r="E22" s="120" t="s">
        <v>510</v>
      </c>
      <c r="F22" s="102" t="s">
        <v>525</v>
      </c>
      <c r="G22" s="117" t="s">
        <v>536</v>
      </c>
      <c r="H22" s="122">
        <v>44562</v>
      </c>
      <c r="I22" s="94">
        <f t="shared" si="0"/>
        <v>44592</v>
      </c>
      <c r="J22" s="95">
        <f t="shared" si="1"/>
        <v>44599</v>
      </c>
      <c r="K22" s="62"/>
      <c r="M22" s="124"/>
    </row>
    <row r="23" spans="1:28" ht="25.5" customHeight="1" x14ac:dyDescent="0.2">
      <c r="A23" s="79"/>
      <c r="B23" s="114"/>
      <c r="C23" s="100"/>
      <c r="D23" s="105"/>
      <c r="E23" s="111"/>
      <c r="F23" s="116"/>
      <c r="G23" s="117"/>
      <c r="H23" s="122"/>
      <c r="I23" s="94"/>
      <c r="J23" s="95"/>
      <c r="K23" s="62"/>
      <c r="M23" s="124"/>
    </row>
    <row r="24" spans="1:28" ht="24.75" customHeight="1" x14ac:dyDescent="0.2">
      <c r="A24" s="98"/>
      <c r="B24" s="99"/>
      <c r="C24" s="100"/>
      <c r="D24" s="102"/>
      <c r="E24" s="102"/>
      <c r="F24" s="102"/>
      <c r="G24" s="102"/>
      <c r="H24" s="93"/>
      <c r="I24" s="94"/>
      <c r="J24" s="95"/>
      <c r="K24" s="62"/>
      <c r="M24" s="124"/>
    </row>
    <row r="25" spans="1:28" ht="13.5" customHeight="1" x14ac:dyDescent="0.2">
      <c r="A25" s="57"/>
      <c r="B25" s="2"/>
      <c r="G25" s="24"/>
      <c r="H25" s="45"/>
      <c r="I25" s="45"/>
      <c r="J25" s="45"/>
      <c r="K25" s="62"/>
    </row>
    <row r="26" spans="1:28" ht="26.25" customHeight="1" x14ac:dyDescent="0.2">
      <c r="A26" s="7"/>
      <c r="B26" s="113" t="s">
        <v>37</v>
      </c>
      <c r="C26" s="80" t="s">
        <v>38</v>
      </c>
      <c r="E26" s="81"/>
      <c r="F26" s="112" t="s">
        <v>42</v>
      </c>
      <c r="G26" s="91" t="s">
        <v>43</v>
      </c>
      <c r="H26" s="25"/>
      <c r="I26" s="45"/>
      <c r="J26" s="25"/>
      <c r="K26" s="25"/>
    </row>
    <row r="27" spans="1:28" ht="26.25" customHeight="1" x14ac:dyDescent="0.2">
      <c r="A27" s="82"/>
      <c r="B27" s="82"/>
      <c r="C27" s="80" t="s">
        <v>39</v>
      </c>
      <c r="E27" s="81"/>
      <c r="F27" s="3"/>
      <c r="G27" s="3" t="s">
        <v>44</v>
      </c>
      <c r="H27" s="25"/>
      <c r="I27" s="3"/>
      <c r="J27" s="25"/>
      <c r="K27" s="25"/>
    </row>
    <row r="28" spans="1:28" s="24" customFormat="1" ht="26.25" customHeight="1" x14ac:dyDescent="0.2">
      <c r="A28" s="83"/>
      <c r="B28" s="83"/>
      <c r="C28" s="7" t="s">
        <v>40</v>
      </c>
      <c r="D28"/>
      <c r="E28" s="81"/>
      <c r="F28" s="3"/>
      <c r="G28" s="92" t="s">
        <v>45</v>
      </c>
      <c r="H28" s="7"/>
      <c r="I28" s="81"/>
      <c r="J28" s="7"/>
      <c r="K28" s="7"/>
      <c r="L28"/>
      <c r="M28"/>
      <c r="N28"/>
      <c r="O28"/>
      <c r="P28"/>
      <c r="Q28"/>
      <c r="R28" s="7"/>
      <c r="S28" s="7"/>
      <c r="T28" s="7"/>
      <c r="U28"/>
      <c r="V28"/>
      <c r="W28"/>
      <c r="X28"/>
      <c r="Y28"/>
      <c r="Z28"/>
    </row>
    <row r="29" spans="1:28" s="24" customFormat="1" ht="26.25" customHeight="1" x14ac:dyDescent="0.2">
      <c r="A29" s="7"/>
      <c r="B29" s="7"/>
      <c r="C29" s="7" t="s">
        <v>41</v>
      </c>
      <c r="D29" s="11"/>
      <c r="E29"/>
      <c r="F29" s="3"/>
      <c r="G29" s="7" t="s">
        <v>46</v>
      </c>
      <c r="H29" s="7"/>
      <c r="I29" s="81"/>
      <c r="J29" s="7"/>
      <c r="K29" s="7"/>
      <c r="L29" s="3"/>
      <c r="M29"/>
      <c r="N29" s="80"/>
      <c r="O29"/>
      <c r="P29"/>
      <c r="Q29"/>
      <c r="R29" s="7"/>
      <c r="S29" s="7"/>
      <c r="T29" s="7"/>
      <c r="U29" s="80"/>
      <c r="V29"/>
      <c r="W29"/>
      <c r="X29"/>
      <c r="Y29" s="81"/>
      <c r="Z29" s="1"/>
    </row>
    <row r="30" spans="1:28" s="24" customFormat="1" ht="12.75" customHeight="1" x14ac:dyDescent="0.2">
      <c r="A30"/>
      <c r="B30"/>
      <c r="C30"/>
      <c r="D30"/>
      <c r="E30"/>
      <c r="F30"/>
      <c r="G30"/>
      <c r="H30"/>
      <c r="I30"/>
      <c r="J30" s="10"/>
      <c r="M30"/>
      <c r="N30" s="3"/>
      <c r="O30"/>
      <c r="P30"/>
      <c r="Q30"/>
      <c r="R30" s="7"/>
      <c r="S30" s="82"/>
      <c r="T30" s="82"/>
      <c r="U30" s="80"/>
      <c r="V30"/>
      <c r="W30"/>
      <c r="X30"/>
      <c r="Y30" s="81"/>
      <c r="Z30"/>
    </row>
    <row r="31" spans="1:28" s="24" customFormat="1" ht="26.25" customHeight="1" x14ac:dyDescent="0.2">
      <c r="A31" s="33" t="s">
        <v>1</v>
      </c>
      <c r="B31" s="34"/>
      <c r="C31" s="35"/>
      <c r="D31" s="36"/>
      <c r="E31" s="42"/>
      <c r="F31" s="11"/>
      <c r="G31" s="11"/>
      <c r="H31" s="11"/>
      <c r="I31" s="7"/>
      <c r="J31" s="7"/>
      <c r="K31"/>
      <c r="L31"/>
      <c r="M31"/>
      <c r="N31" s="3"/>
      <c r="O31"/>
      <c r="P31"/>
      <c r="Q31"/>
      <c r="R31"/>
      <c r="S31" s="83"/>
      <c r="T31" s="83"/>
      <c r="U31" s="7"/>
      <c r="V31"/>
      <c r="W31"/>
      <c r="X31"/>
      <c r="Y31" s="81"/>
      <c r="Z31" s="2"/>
      <c r="AA31" s="23"/>
      <c r="AB31" s="23"/>
    </row>
    <row r="32" spans="1:28" s="23" customFormat="1" ht="26.25" customHeight="1" x14ac:dyDescent="0.2">
      <c r="A32" s="89" t="s">
        <v>18</v>
      </c>
      <c r="B32"/>
      <c r="C32"/>
      <c r="D32" s="37"/>
      <c r="E32" s="106"/>
      <c r="F32"/>
      <c r="G32"/>
      <c r="H32"/>
      <c r="I32" s="7"/>
      <c r="J32" s="7"/>
      <c r="K32"/>
      <c r="L32"/>
      <c r="M32"/>
      <c r="N32"/>
      <c r="O32"/>
      <c r="P32"/>
      <c r="Q32"/>
      <c r="R32" s="7"/>
      <c r="S32" s="7"/>
      <c r="T32" s="7"/>
      <c r="U32" s="7"/>
      <c r="V32" s="11"/>
      <c r="W32" s="11"/>
      <c r="X32" s="84"/>
      <c r="Y32"/>
      <c r="Z32" s="1"/>
    </row>
    <row r="33" spans="1:12" s="23" customFormat="1" ht="12.75" customHeight="1" x14ac:dyDescent="0.2">
      <c r="A33" s="40"/>
      <c r="B33" s="18"/>
      <c r="C33" s="19"/>
      <c r="D33" s="41" t="s">
        <v>31</v>
      </c>
      <c r="E33" s="107"/>
      <c r="F33"/>
      <c r="G33"/>
      <c r="H33"/>
      <c r="J33" s="7"/>
      <c r="K33"/>
      <c r="L33"/>
    </row>
    <row r="34" spans="1:12" s="23" customFormat="1" ht="13.5" customHeight="1" x14ac:dyDescent="0.2">
      <c r="A34" s="52" t="s">
        <v>31</v>
      </c>
      <c r="B34" s="53"/>
      <c r="C34" s="54"/>
      <c r="D34" s="55"/>
      <c r="E34" s="108"/>
      <c r="F34"/>
      <c r="G34"/>
      <c r="H34"/>
      <c r="I34" s="49"/>
      <c r="J34"/>
    </row>
    <row r="35" spans="1:12" s="23" customFormat="1" ht="11.25" customHeight="1" x14ac:dyDescent="0.2">
      <c r="A35" s="2"/>
      <c r="B35" s="47"/>
      <c r="C35" s="13"/>
      <c r="D35" s="50"/>
      <c r="E35" s="50"/>
      <c r="F35" s="31"/>
      <c r="G35" s="31"/>
      <c r="H35" s="31"/>
      <c r="I35" s="50"/>
    </row>
    <row r="36" spans="1:12" s="23" customFormat="1" ht="26.25" customHeight="1" x14ac:dyDescent="0.2">
      <c r="A36" s="2" t="s">
        <v>47</v>
      </c>
      <c r="B36" s="47"/>
      <c r="C36" s="13"/>
      <c r="D36" s="50"/>
      <c r="E36" s="50"/>
      <c r="I36" s="49"/>
    </row>
    <row r="37" spans="1:12" s="23" customFormat="1" ht="26.25" customHeight="1" x14ac:dyDescent="0.2">
      <c r="A37" s="49" t="s">
        <v>48</v>
      </c>
      <c r="B37" s="47"/>
      <c r="C37" s="13"/>
      <c r="D37" s="50"/>
      <c r="E37" s="50"/>
      <c r="I37" s="49"/>
    </row>
    <row r="38" spans="1:12" s="23" customFormat="1" ht="26.25" customHeight="1" x14ac:dyDescent="0.2">
      <c r="A38" s="2" t="s">
        <v>49</v>
      </c>
      <c r="B38" s="2"/>
      <c r="C38" s="4"/>
      <c r="D38" s="50"/>
      <c r="E38" s="50"/>
      <c r="I38" s="49"/>
    </row>
    <row r="39" spans="1:12" ht="24.75" customHeight="1" x14ac:dyDescent="0.2">
      <c r="A39" s="2" t="s">
        <v>50</v>
      </c>
      <c r="B39" s="2"/>
      <c r="C39" s="4"/>
      <c r="D39" s="50"/>
    </row>
  </sheetData>
  <mergeCells count="6">
    <mergeCell ref="A10:B10"/>
    <mergeCell ref="A1:E3"/>
    <mergeCell ref="K4:L4"/>
    <mergeCell ref="A5:C6"/>
    <mergeCell ref="D9:E9"/>
    <mergeCell ref="F9:G9"/>
  </mergeCells>
  <phoneticPr fontId="2"/>
  <hyperlinks>
    <hyperlink ref="L3" r:id="rId1" xr:uid="{075BDE07-0B93-4815-87B8-9C2EDA360C55}"/>
  </hyperlinks>
  <pageMargins left="0.81" right="0.23622047244094491" top="0.35433070866141736" bottom="0.18" header="0" footer="0"/>
  <pageSetup paperSize="9" scale="65" fitToHeight="0" orientation="landscape" horizontalDpi="4294967293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08AFA-34B9-4E4C-89A1-3BA31A4E4AAE}">
  <dimension ref="A1:AB39"/>
  <sheetViews>
    <sheetView topLeftCell="B19" workbookViewId="0">
      <selection activeCell="H23" sqref="H23"/>
    </sheetView>
  </sheetViews>
  <sheetFormatPr defaultColWidth="9" defaultRowHeight="13.5" x14ac:dyDescent="0.15"/>
  <cols>
    <col min="1" max="1" width="18.625" customWidth="1"/>
    <col min="2" max="2" width="19.625" customWidth="1"/>
    <col min="3" max="3" width="15.625" customWidth="1"/>
    <col min="4" max="4" width="22.5" bestFit="1" customWidth="1"/>
    <col min="5" max="5" width="16.75" bestFit="1" customWidth="1"/>
    <col min="6" max="6" width="22.125" bestFit="1" customWidth="1"/>
    <col min="7" max="7" width="18.875" customWidth="1"/>
    <col min="8" max="8" width="18.5" customWidth="1"/>
    <col min="9" max="9" width="20.625" customWidth="1"/>
    <col min="10" max="10" width="26.5" customWidth="1"/>
    <col min="11" max="11" width="9.375" hidden="1" customWidth="1"/>
    <col min="12" max="12" width="5.75" hidden="1" customWidth="1"/>
  </cols>
  <sheetData>
    <row r="1" spans="1:13" ht="23.25" customHeight="1" x14ac:dyDescent="0.3">
      <c r="A1" s="164" t="s">
        <v>23</v>
      </c>
      <c r="B1" s="165"/>
      <c r="C1" s="165"/>
      <c r="D1" s="165"/>
      <c r="E1" s="165"/>
      <c r="F1" s="27"/>
      <c r="G1" s="27"/>
      <c r="H1" s="27"/>
      <c r="I1" s="27"/>
      <c r="J1" s="96" t="s">
        <v>51</v>
      </c>
      <c r="K1" s="27"/>
      <c r="L1" s="26" t="s">
        <v>24</v>
      </c>
    </row>
    <row r="2" spans="1:13" ht="23.25" customHeight="1" x14ac:dyDescent="0.3">
      <c r="A2" s="165"/>
      <c r="B2" s="165"/>
      <c r="C2" s="165"/>
      <c r="D2" s="165"/>
      <c r="E2" s="165"/>
      <c r="F2" s="27"/>
      <c r="G2" s="27"/>
      <c r="H2" s="27"/>
      <c r="I2" s="27"/>
      <c r="J2" s="96" t="s">
        <v>55</v>
      </c>
      <c r="K2" s="27"/>
      <c r="L2" s="26" t="s">
        <v>25</v>
      </c>
    </row>
    <row r="3" spans="1:13" ht="23.25" customHeight="1" x14ac:dyDescent="0.15">
      <c r="A3" s="165"/>
      <c r="B3" s="165"/>
      <c r="C3" s="165"/>
      <c r="D3" s="165"/>
      <c r="E3" s="165"/>
      <c r="F3" s="27"/>
      <c r="G3" s="27"/>
      <c r="H3" s="27"/>
      <c r="I3" s="27"/>
      <c r="J3" s="27"/>
      <c r="K3" s="27"/>
      <c r="L3" s="71" t="s">
        <v>26</v>
      </c>
    </row>
    <row r="4" spans="1:13" ht="23.25" customHeight="1" x14ac:dyDescent="0.2">
      <c r="A4" s="63" t="s">
        <v>21</v>
      </c>
      <c r="B4" s="28"/>
      <c r="C4" s="28"/>
      <c r="D4" s="28"/>
      <c r="E4" s="28"/>
      <c r="J4" s="123">
        <v>44921</v>
      </c>
      <c r="K4" s="155">
        <v>43681</v>
      </c>
      <c r="L4" s="156"/>
    </row>
    <row r="5" spans="1:13" ht="24" customHeight="1" x14ac:dyDescent="0.2">
      <c r="A5" s="157" t="s">
        <v>59</v>
      </c>
      <c r="B5" s="157"/>
      <c r="C5" s="157"/>
      <c r="D5" s="49"/>
    </row>
    <row r="6" spans="1:13" s="6" customFormat="1" ht="24" customHeight="1" x14ac:dyDescent="0.2">
      <c r="A6" s="157"/>
      <c r="B6" s="157"/>
      <c r="C6" s="157"/>
      <c r="D6" s="30"/>
      <c r="E6" s="15"/>
      <c r="F6" s="15"/>
      <c r="G6" s="15"/>
      <c r="H6" s="15"/>
      <c r="I6" s="2"/>
      <c r="J6"/>
      <c r="L6" s="5"/>
    </row>
    <row r="7" spans="1:13" s="6" customFormat="1" ht="22.5" customHeight="1" x14ac:dyDescent="0.3">
      <c r="A7" s="29"/>
      <c r="B7" s="9"/>
      <c r="C7" s="9"/>
      <c r="D7" s="61" t="s">
        <v>31</v>
      </c>
      <c r="E7" s="15"/>
      <c r="F7" s="15"/>
      <c r="G7" s="15"/>
      <c r="H7" s="15"/>
      <c r="I7" s="2"/>
    </row>
    <row r="8" spans="1:13" s="6" customFormat="1" ht="10.5" customHeight="1" thickBot="1" x14ac:dyDescent="0.35">
      <c r="A8" s="48"/>
      <c r="B8" s="9"/>
      <c r="C8" s="9"/>
      <c r="D8" s="22"/>
      <c r="E8" s="15"/>
      <c r="F8" s="15"/>
      <c r="G8" s="15"/>
      <c r="H8" s="15"/>
      <c r="I8" s="2"/>
    </row>
    <row r="9" spans="1:13" ht="26.1" customHeight="1" thickBot="1" x14ac:dyDescent="0.2">
      <c r="A9" s="78"/>
      <c r="B9" s="21"/>
      <c r="C9" s="8"/>
      <c r="D9" s="158" t="s">
        <v>35</v>
      </c>
      <c r="E9" s="159"/>
      <c r="F9" s="158" t="s">
        <v>36</v>
      </c>
      <c r="G9" s="159"/>
      <c r="H9" s="87" t="s">
        <v>22</v>
      </c>
      <c r="I9" s="69" t="s">
        <v>8</v>
      </c>
      <c r="J9" s="90" t="s">
        <v>10</v>
      </c>
    </row>
    <row r="10" spans="1:13" s="6" customFormat="1" ht="26.1" customHeight="1" thickBot="1" x14ac:dyDescent="0.2">
      <c r="A10" s="161" t="s">
        <v>0</v>
      </c>
      <c r="B10" s="162"/>
      <c r="C10" s="109" t="s">
        <v>4</v>
      </c>
      <c r="D10" s="101" t="s">
        <v>6</v>
      </c>
      <c r="E10" s="101" t="s">
        <v>5</v>
      </c>
      <c r="F10" s="101" t="s">
        <v>6</v>
      </c>
      <c r="G10" s="101" t="s">
        <v>5</v>
      </c>
      <c r="H10" s="74" t="s">
        <v>6</v>
      </c>
      <c r="I10" s="74" t="s">
        <v>7</v>
      </c>
      <c r="J10" s="74" t="s">
        <v>7</v>
      </c>
    </row>
    <row r="11" spans="1:13" ht="26.1" customHeight="1" x14ac:dyDescent="0.2">
      <c r="A11" s="79" t="s">
        <v>56</v>
      </c>
      <c r="B11" s="118"/>
      <c r="C11" s="66" t="s">
        <v>539</v>
      </c>
      <c r="D11" s="105" t="s">
        <v>551</v>
      </c>
      <c r="E11" s="110" t="s">
        <v>563</v>
      </c>
      <c r="F11" s="102" t="s">
        <v>575</v>
      </c>
      <c r="G11" s="117" t="s">
        <v>563</v>
      </c>
      <c r="H11" s="97">
        <v>44574</v>
      </c>
      <c r="I11" s="94">
        <f>H11+30</f>
        <v>44604</v>
      </c>
      <c r="J11" s="95">
        <f>I11+7</f>
        <v>44611</v>
      </c>
      <c r="K11" s="62"/>
      <c r="M11" s="124"/>
    </row>
    <row r="12" spans="1:13" ht="26.1" customHeight="1" x14ac:dyDescent="0.2">
      <c r="A12" s="98" t="s">
        <v>52</v>
      </c>
      <c r="B12" s="99"/>
      <c r="C12" s="100" t="s">
        <v>540</v>
      </c>
      <c r="D12" s="93" t="s">
        <v>552</v>
      </c>
      <c r="E12" s="119" t="s">
        <v>564</v>
      </c>
      <c r="F12" s="116" t="s">
        <v>576</v>
      </c>
      <c r="G12" s="117" t="s">
        <v>564</v>
      </c>
      <c r="H12" s="97">
        <v>44576</v>
      </c>
      <c r="I12" s="94">
        <f t="shared" ref="I12:I22" si="0">H12+30</f>
        <v>44606</v>
      </c>
      <c r="J12" s="95">
        <f t="shared" ref="J12:J22" si="1">I12+7</f>
        <v>44613</v>
      </c>
      <c r="K12" s="62"/>
      <c r="M12" s="124"/>
    </row>
    <row r="13" spans="1:13" ht="26.1" customHeight="1" x14ac:dyDescent="0.2">
      <c r="A13" s="98" t="s">
        <v>53</v>
      </c>
      <c r="B13" s="99"/>
      <c r="C13" s="100" t="s">
        <v>541</v>
      </c>
      <c r="D13" s="93" t="s">
        <v>553</v>
      </c>
      <c r="E13" s="119" t="s">
        <v>565</v>
      </c>
      <c r="F13" s="104" t="s">
        <v>553</v>
      </c>
      <c r="G13" s="117" t="s">
        <v>565</v>
      </c>
      <c r="H13" s="97">
        <v>44577</v>
      </c>
      <c r="I13" s="94">
        <f t="shared" si="0"/>
        <v>44607</v>
      </c>
      <c r="J13" s="95">
        <f t="shared" si="1"/>
        <v>44614</v>
      </c>
      <c r="K13" s="62"/>
      <c r="M13" s="124"/>
    </row>
    <row r="14" spans="1:13" ht="26.1" customHeight="1" x14ac:dyDescent="0.2">
      <c r="A14" s="79" t="s">
        <v>56</v>
      </c>
      <c r="B14" s="118"/>
      <c r="C14" s="66" t="s">
        <v>542</v>
      </c>
      <c r="D14" s="105" t="s">
        <v>554</v>
      </c>
      <c r="E14" s="110" t="s">
        <v>566</v>
      </c>
      <c r="F14" s="102" t="s">
        <v>577</v>
      </c>
      <c r="G14" s="117" t="s">
        <v>566</v>
      </c>
      <c r="H14" s="97">
        <v>44581</v>
      </c>
      <c r="I14" s="94">
        <f t="shared" si="0"/>
        <v>44611</v>
      </c>
      <c r="J14" s="95">
        <f t="shared" si="1"/>
        <v>44618</v>
      </c>
      <c r="K14" s="62"/>
      <c r="M14" s="124"/>
    </row>
    <row r="15" spans="1:13" ht="25.5" customHeight="1" x14ac:dyDescent="0.2">
      <c r="A15" s="98" t="s">
        <v>52</v>
      </c>
      <c r="B15" s="99"/>
      <c r="C15" s="100" t="s">
        <v>543</v>
      </c>
      <c r="D15" s="93" t="s">
        <v>555</v>
      </c>
      <c r="E15" s="120" t="s">
        <v>567</v>
      </c>
      <c r="F15" s="102" t="s">
        <v>578</v>
      </c>
      <c r="G15" s="117" t="s">
        <v>583</v>
      </c>
      <c r="H15" s="93">
        <v>44583</v>
      </c>
      <c r="I15" s="94">
        <f t="shared" si="0"/>
        <v>44613</v>
      </c>
      <c r="J15" s="95">
        <f t="shared" si="1"/>
        <v>44620</v>
      </c>
      <c r="K15" s="62"/>
      <c r="M15" s="124"/>
    </row>
    <row r="16" spans="1:13" ht="25.5" customHeight="1" x14ac:dyDescent="0.2">
      <c r="A16" s="98" t="s">
        <v>53</v>
      </c>
      <c r="B16" s="99"/>
      <c r="C16" s="66" t="s">
        <v>544</v>
      </c>
      <c r="D16" s="93" t="s">
        <v>556</v>
      </c>
      <c r="E16" s="120" t="s">
        <v>568</v>
      </c>
      <c r="F16" s="102" t="s">
        <v>556</v>
      </c>
      <c r="G16" s="117" t="s">
        <v>568</v>
      </c>
      <c r="H16" s="122">
        <v>44584</v>
      </c>
      <c r="I16" s="94">
        <f t="shared" si="0"/>
        <v>44614</v>
      </c>
      <c r="J16" s="95">
        <f t="shared" si="1"/>
        <v>44621</v>
      </c>
      <c r="K16" s="62"/>
      <c r="M16" s="124"/>
    </row>
    <row r="17" spans="1:28" ht="25.5" customHeight="1" x14ac:dyDescent="0.2">
      <c r="A17" s="79" t="s">
        <v>56</v>
      </c>
      <c r="B17" s="99"/>
      <c r="C17" s="100" t="s">
        <v>545</v>
      </c>
      <c r="D17" s="93" t="s">
        <v>557</v>
      </c>
      <c r="E17" s="120" t="s">
        <v>569</v>
      </c>
      <c r="F17" s="102" t="s">
        <v>579</v>
      </c>
      <c r="G17" s="117" t="s">
        <v>569</v>
      </c>
      <c r="H17" s="122">
        <v>44588</v>
      </c>
      <c r="I17" s="94">
        <f t="shared" si="0"/>
        <v>44618</v>
      </c>
      <c r="J17" s="95">
        <f t="shared" si="1"/>
        <v>44625</v>
      </c>
      <c r="K17" s="62"/>
      <c r="M17" s="124"/>
    </row>
    <row r="18" spans="1:28" ht="25.5" customHeight="1" x14ac:dyDescent="0.2">
      <c r="A18" s="98" t="s">
        <v>52</v>
      </c>
      <c r="B18" s="99"/>
      <c r="C18" s="100" t="s">
        <v>546</v>
      </c>
      <c r="D18" s="93" t="s">
        <v>558</v>
      </c>
      <c r="E18" s="120" t="s">
        <v>570</v>
      </c>
      <c r="F18" s="102" t="s">
        <v>580</v>
      </c>
      <c r="G18" s="117" t="s">
        <v>584</v>
      </c>
      <c r="H18" s="122">
        <v>44590</v>
      </c>
      <c r="I18" s="94">
        <f t="shared" si="0"/>
        <v>44620</v>
      </c>
      <c r="J18" s="95">
        <f t="shared" si="1"/>
        <v>44627</v>
      </c>
      <c r="K18" s="62"/>
      <c r="M18" s="124"/>
    </row>
    <row r="19" spans="1:28" ht="25.5" customHeight="1" x14ac:dyDescent="0.2">
      <c r="A19" s="98" t="s">
        <v>53</v>
      </c>
      <c r="B19" s="99"/>
      <c r="C19" s="66" t="s">
        <v>547</v>
      </c>
      <c r="D19" s="93" t="s">
        <v>559</v>
      </c>
      <c r="E19" s="120" t="s">
        <v>571</v>
      </c>
      <c r="F19" s="102" t="s">
        <v>559</v>
      </c>
      <c r="G19" s="117" t="s">
        <v>571</v>
      </c>
      <c r="H19" s="122">
        <v>44591</v>
      </c>
      <c r="I19" s="94">
        <f t="shared" si="0"/>
        <v>44621</v>
      </c>
      <c r="J19" s="95">
        <f t="shared" si="1"/>
        <v>44628</v>
      </c>
      <c r="K19" s="62"/>
      <c r="M19" s="124"/>
    </row>
    <row r="20" spans="1:28" ht="25.5" customHeight="1" x14ac:dyDescent="0.2">
      <c r="A20" s="79" t="s">
        <v>56</v>
      </c>
      <c r="B20" s="99"/>
      <c r="C20" s="100" t="s">
        <v>548</v>
      </c>
      <c r="D20" s="93" t="s">
        <v>560</v>
      </c>
      <c r="E20" s="120" t="s">
        <v>572</v>
      </c>
      <c r="F20" s="102" t="s">
        <v>581</v>
      </c>
      <c r="G20" s="117" t="s">
        <v>572</v>
      </c>
      <c r="H20" s="122">
        <v>44595</v>
      </c>
      <c r="I20" s="94">
        <f t="shared" si="0"/>
        <v>44625</v>
      </c>
      <c r="J20" s="95">
        <f t="shared" si="1"/>
        <v>44632</v>
      </c>
      <c r="K20" s="62"/>
      <c r="M20" s="124"/>
    </row>
    <row r="21" spans="1:28" ht="25.5" customHeight="1" x14ac:dyDescent="0.2">
      <c r="A21" s="98" t="s">
        <v>52</v>
      </c>
      <c r="B21" s="99"/>
      <c r="C21" s="100" t="s">
        <v>549</v>
      </c>
      <c r="D21" s="93" t="s">
        <v>561</v>
      </c>
      <c r="E21" s="120" t="s">
        <v>573</v>
      </c>
      <c r="F21" s="102" t="s">
        <v>582</v>
      </c>
      <c r="G21" s="117" t="s">
        <v>585</v>
      </c>
      <c r="H21" s="122">
        <v>44597</v>
      </c>
      <c r="I21" s="94">
        <f t="shared" si="0"/>
        <v>44627</v>
      </c>
      <c r="J21" s="95">
        <f t="shared" si="1"/>
        <v>44634</v>
      </c>
      <c r="K21" s="62"/>
      <c r="M21" s="124"/>
    </row>
    <row r="22" spans="1:28" ht="25.5" customHeight="1" x14ac:dyDescent="0.2">
      <c r="A22" s="98" t="s">
        <v>53</v>
      </c>
      <c r="B22" s="99"/>
      <c r="C22" s="66" t="s">
        <v>550</v>
      </c>
      <c r="D22" s="93" t="s">
        <v>562</v>
      </c>
      <c r="E22" s="120" t="s">
        <v>574</v>
      </c>
      <c r="F22" s="102" t="s">
        <v>562</v>
      </c>
      <c r="G22" s="117" t="s">
        <v>574</v>
      </c>
      <c r="H22" s="122">
        <v>44598</v>
      </c>
      <c r="I22" s="94">
        <f t="shared" si="0"/>
        <v>44628</v>
      </c>
      <c r="J22" s="95">
        <f t="shared" si="1"/>
        <v>44635</v>
      </c>
      <c r="K22" s="62"/>
      <c r="M22" s="124"/>
    </row>
    <row r="23" spans="1:28" ht="25.5" customHeight="1" x14ac:dyDescent="0.2">
      <c r="A23" s="79"/>
      <c r="B23" s="114"/>
      <c r="C23" s="100"/>
      <c r="D23" s="105"/>
      <c r="E23" s="111"/>
      <c r="F23" s="116"/>
      <c r="G23" s="117"/>
      <c r="H23" s="122"/>
      <c r="I23" s="94"/>
      <c r="J23" s="95"/>
      <c r="K23" s="62"/>
      <c r="M23" s="124"/>
    </row>
    <row r="24" spans="1:28" ht="24.75" customHeight="1" x14ac:dyDescent="0.2">
      <c r="A24" s="98"/>
      <c r="B24" s="99"/>
      <c r="C24" s="100"/>
      <c r="D24" s="102"/>
      <c r="E24" s="102"/>
      <c r="F24" s="102"/>
      <c r="G24" s="102"/>
      <c r="H24" s="93"/>
      <c r="I24" s="94"/>
      <c r="J24" s="95"/>
      <c r="K24" s="62"/>
      <c r="M24" s="124"/>
    </row>
    <row r="25" spans="1:28" ht="13.5" customHeight="1" x14ac:dyDescent="0.2">
      <c r="A25" s="57"/>
      <c r="B25" s="2"/>
      <c r="G25" s="24"/>
      <c r="H25" s="45"/>
      <c r="I25" s="45"/>
      <c r="J25" s="45"/>
      <c r="K25" s="62"/>
    </row>
    <row r="26" spans="1:28" ht="26.25" customHeight="1" x14ac:dyDescent="0.2">
      <c r="A26" s="7"/>
      <c r="B26" s="113" t="s">
        <v>37</v>
      </c>
      <c r="C26" s="80" t="s">
        <v>38</v>
      </c>
      <c r="E26" s="81"/>
      <c r="F26" s="112" t="s">
        <v>42</v>
      </c>
      <c r="G26" s="91" t="s">
        <v>43</v>
      </c>
      <c r="H26" s="25"/>
      <c r="I26" s="45"/>
      <c r="J26" s="25"/>
      <c r="K26" s="25"/>
    </row>
    <row r="27" spans="1:28" ht="26.25" customHeight="1" x14ac:dyDescent="0.2">
      <c r="A27" s="82"/>
      <c r="B27" s="82"/>
      <c r="C27" s="80" t="s">
        <v>39</v>
      </c>
      <c r="E27" s="81"/>
      <c r="F27" s="3"/>
      <c r="G27" s="3" t="s">
        <v>44</v>
      </c>
      <c r="H27" s="25"/>
      <c r="I27" s="3"/>
      <c r="J27" s="25"/>
      <c r="K27" s="25"/>
    </row>
    <row r="28" spans="1:28" s="24" customFormat="1" ht="26.25" customHeight="1" x14ac:dyDescent="0.2">
      <c r="A28" s="83"/>
      <c r="B28" s="83"/>
      <c r="C28" s="7" t="s">
        <v>40</v>
      </c>
      <c r="D28"/>
      <c r="E28" s="81"/>
      <c r="F28" s="3"/>
      <c r="G28" s="92" t="s">
        <v>45</v>
      </c>
      <c r="H28" s="7"/>
      <c r="I28" s="81"/>
      <c r="J28" s="7"/>
      <c r="K28" s="7"/>
      <c r="L28"/>
      <c r="M28"/>
      <c r="N28"/>
      <c r="O28"/>
      <c r="P28"/>
      <c r="Q28"/>
      <c r="R28" s="7"/>
      <c r="S28" s="7"/>
      <c r="T28" s="7"/>
      <c r="U28"/>
      <c r="V28"/>
      <c r="W28"/>
      <c r="X28"/>
      <c r="Y28"/>
      <c r="Z28"/>
    </row>
    <row r="29" spans="1:28" s="24" customFormat="1" ht="26.25" customHeight="1" x14ac:dyDescent="0.2">
      <c r="A29" s="7"/>
      <c r="B29" s="7"/>
      <c r="C29" s="7" t="s">
        <v>41</v>
      </c>
      <c r="D29" s="11"/>
      <c r="E29"/>
      <c r="F29" s="3"/>
      <c r="G29" s="7" t="s">
        <v>46</v>
      </c>
      <c r="H29" s="7"/>
      <c r="I29" s="81"/>
      <c r="J29" s="7"/>
      <c r="K29" s="7"/>
      <c r="L29" s="3"/>
      <c r="M29"/>
      <c r="N29" s="80"/>
      <c r="O29"/>
      <c r="P29"/>
      <c r="Q29"/>
      <c r="R29" s="7"/>
      <c r="S29" s="7"/>
      <c r="T29" s="7"/>
      <c r="U29" s="80"/>
      <c r="V29"/>
      <c r="W29"/>
      <c r="X29"/>
      <c r="Y29" s="81"/>
      <c r="Z29" s="1"/>
    </row>
    <row r="30" spans="1:28" s="24" customFormat="1" ht="12.75" customHeight="1" x14ac:dyDescent="0.2">
      <c r="A30"/>
      <c r="B30"/>
      <c r="C30"/>
      <c r="D30"/>
      <c r="E30"/>
      <c r="F30"/>
      <c r="G30"/>
      <c r="H30"/>
      <c r="I30"/>
      <c r="J30" s="10"/>
      <c r="M30"/>
      <c r="N30" s="3"/>
      <c r="O30"/>
      <c r="P30"/>
      <c r="Q30"/>
      <c r="R30" s="7"/>
      <c r="S30" s="82"/>
      <c r="T30" s="82"/>
      <c r="U30" s="80"/>
      <c r="V30"/>
      <c r="W30"/>
      <c r="X30"/>
      <c r="Y30" s="81"/>
      <c r="Z30"/>
    </row>
    <row r="31" spans="1:28" s="24" customFormat="1" ht="26.25" customHeight="1" x14ac:dyDescent="0.2">
      <c r="A31" s="33" t="s">
        <v>1</v>
      </c>
      <c r="B31" s="34"/>
      <c r="C31" s="35"/>
      <c r="D31" s="36"/>
      <c r="E31" s="42"/>
      <c r="F31" s="11"/>
      <c r="G31" s="11"/>
      <c r="H31" s="11"/>
      <c r="I31" s="7"/>
      <c r="J31" s="7"/>
      <c r="K31"/>
      <c r="L31"/>
      <c r="M31"/>
      <c r="N31" s="3"/>
      <c r="O31"/>
      <c r="P31"/>
      <c r="Q31"/>
      <c r="R31"/>
      <c r="S31" s="83"/>
      <c r="T31" s="83"/>
      <c r="U31" s="7"/>
      <c r="V31"/>
      <c r="W31"/>
      <c r="X31"/>
      <c r="Y31" s="81"/>
      <c r="Z31" s="2"/>
      <c r="AA31" s="23"/>
      <c r="AB31" s="23"/>
    </row>
    <row r="32" spans="1:28" s="23" customFormat="1" ht="26.25" customHeight="1" x14ac:dyDescent="0.2">
      <c r="A32" s="89" t="s">
        <v>18</v>
      </c>
      <c r="B32"/>
      <c r="C32"/>
      <c r="D32" s="37"/>
      <c r="E32" s="106"/>
      <c r="F32"/>
      <c r="G32"/>
      <c r="H32"/>
      <c r="I32" s="7"/>
      <c r="J32" s="7"/>
      <c r="K32"/>
      <c r="L32"/>
      <c r="M32"/>
      <c r="N32"/>
      <c r="O32"/>
      <c r="P32"/>
      <c r="Q32"/>
      <c r="R32" s="7"/>
      <c r="S32" s="7"/>
      <c r="T32" s="7"/>
      <c r="U32" s="7"/>
      <c r="V32" s="11"/>
      <c r="W32" s="11"/>
      <c r="X32" s="84"/>
      <c r="Y32"/>
      <c r="Z32" s="1"/>
    </row>
    <row r="33" spans="1:12" s="23" customFormat="1" ht="12.75" customHeight="1" x14ac:dyDescent="0.2">
      <c r="A33" s="40"/>
      <c r="B33" s="18"/>
      <c r="C33" s="19"/>
      <c r="D33" s="41" t="s">
        <v>31</v>
      </c>
      <c r="E33" s="107"/>
      <c r="F33"/>
      <c r="G33"/>
      <c r="H33"/>
      <c r="J33" s="7"/>
      <c r="K33"/>
      <c r="L33"/>
    </row>
    <row r="34" spans="1:12" s="23" customFormat="1" ht="13.5" customHeight="1" x14ac:dyDescent="0.2">
      <c r="A34" s="52" t="s">
        <v>31</v>
      </c>
      <c r="B34" s="53"/>
      <c r="C34" s="54"/>
      <c r="D34" s="55"/>
      <c r="E34" s="108"/>
      <c r="F34"/>
      <c r="G34"/>
      <c r="H34"/>
      <c r="I34" s="49"/>
      <c r="J34"/>
    </row>
    <row r="35" spans="1:12" s="23" customFormat="1" ht="11.25" customHeight="1" x14ac:dyDescent="0.2">
      <c r="A35" s="2"/>
      <c r="B35" s="47"/>
      <c r="C35" s="13"/>
      <c r="D35" s="50"/>
      <c r="E35" s="50"/>
      <c r="F35" s="31"/>
      <c r="G35" s="31"/>
      <c r="H35" s="31"/>
      <c r="I35" s="50"/>
    </row>
    <row r="36" spans="1:12" s="23" customFormat="1" ht="26.25" customHeight="1" x14ac:dyDescent="0.2">
      <c r="A36" s="2" t="s">
        <v>47</v>
      </c>
      <c r="B36" s="47"/>
      <c r="C36" s="13"/>
      <c r="D36" s="50"/>
      <c r="E36" s="50"/>
      <c r="I36" s="49"/>
    </row>
    <row r="37" spans="1:12" s="23" customFormat="1" ht="26.25" customHeight="1" x14ac:dyDescent="0.2">
      <c r="A37" s="49" t="s">
        <v>48</v>
      </c>
      <c r="B37" s="47"/>
      <c r="C37" s="13"/>
      <c r="D37" s="50"/>
      <c r="E37" s="50"/>
      <c r="I37" s="49"/>
    </row>
    <row r="38" spans="1:12" s="23" customFormat="1" ht="26.25" customHeight="1" x14ac:dyDescent="0.2">
      <c r="A38" s="2" t="s">
        <v>49</v>
      </c>
      <c r="B38" s="2"/>
      <c r="C38" s="4"/>
      <c r="D38" s="50"/>
      <c r="E38" s="50"/>
      <c r="I38" s="49"/>
    </row>
    <row r="39" spans="1:12" ht="24.75" customHeight="1" x14ac:dyDescent="0.2">
      <c r="A39" s="2" t="s">
        <v>50</v>
      </c>
      <c r="B39" s="2"/>
      <c r="C39" s="4"/>
      <c r="D39" s="50"/>
    </row>
  </sheetData>
  <mergeCells count="6">
    <mergeCell ref="A10:B10"/>
    <mergeCell ref="A1:E3"/>
    <mergeCell ref="K4:L4"/>
    <mergeCell ref="A5:C6"/>
    <mergeCell ref="D9:E9"/>
    <mergeCell ref="F9:G9"/>
  </mergeCells>
  <phoneticPr fontId="2"/>
  <hyperlinks>
    <hyperlink ref="L3" r:id="rId1" xr:uid="{B79E42C9-C3D9-4B4B-9515-6D3D553E3DD3}"/>
  </hyperlinks>
  <pageMargins left="0.81" right="0.23622047244094491" top="0.35433070866141736" bottom="0.18" header="0" footer="0"/>
  <pageSetup paperSize="9" scale="65" fitToHeight="0" orientation="landscape" horizontalDpi="4294967293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BE13B-5A29-4422-8192-02379ECAFC26}">
  <dimension ref="A1:AB39"/>
  <sheetViews>
    <sheetView topLeftCell="F7" workbookViewId="0">
      <selection activeCell="I11" sqref="I11"/>
    </sheetView>
  </sheetViews>
  <sheetFormatPr defaultColWidth="9" defaultRowHeight="13.5" x14ac:dyDescent="0.15"/>
  <cols>
    <col min="1" max="1" width="18.625" customWidth="1"/>
    <col min="2" max="2" width="19.625" customWidth="1"/>
    <col min="3" max="3" width="15.625" customWidth="1"/>
    <col min="4" max="4" width="22.5" bestFit="1" customWidth="1"/>
    <col min="5" max="5" width="16.75" bestFit="1" customWidth="1"/>
    <col min="6" max="6" width="22.125" bestFit="1" customWidth="1"/>
    <col min="7" max="7" width="18.875" customWidth="1"/>
    <col min="8" max="8" width="18.5" customWidth="1"/>
    <col min="9" max="9" width="20.625" customWidth="1"/>
    <col min="10" max="10" width="26.5" customWidth="1"/>
    <col min="11" max="11" width="9.375" hidden="1" customWidth="1"/>
    <col min="12" max="12" width="5.75" hidden="1" customWidth="1"/>
  </cols>
  <sheetData>
    <row r="1" spans="1:13" ht="23.25" customHeight="1" x14ac:dyDescent="0.3">
      <c r="A1" s="164" t="s">
        <v>23</v>
      </c>
      <c r="B1" s="165"/>
      <c r="C1" s="165"/>
      <c r="D1" s="165"/>
      <c r="E1" s="165"/>
      <c r="F1" s="27"/>
      <c r="G1" s="27"/>
      <c r="H1" s="27"/>
      <c r="I1" s="27"/>
      <c r="J1" s="96" t="s">
        <v>51</v>
      </c>
      <c r="K1" s="27"/>
      <c r="L1" s="26" t="s">
        <v>24</v>
      </c>
    </row>
    <row r="2" spans="1:13" ht="23.25" customHeight="1" x14ac:dyDescent="0.3">
      <c r="A2" s="165"/>
      <c r="B2" s="165"/>
      <c r="C2" s="165"/>
      <c r="D2" s="165"/>
      <c r="E2" s="165"/>
      <c r="F2" s="27"/>
      <c r="G2" s="27"/>
      <c r="H2" s="27"/>
      <c r="I2" s="27"/>
      <c r="J2" s="96" t="s">
        <v>55</v>
      </c>
      <c r="K2" s="27"/>
      <c r="L2" s="26" t="s">
        <v>25</v>
      </c>
    </row>
    <row r="3" spans="1:13" ht="23.25" customHeight="1" x14ac:dyDescent="0.15">
      <c r="A3" s="165"/>
      <c r="B3" s="165"/>
      <c r="C3" s="165"/>
      <c r="D3" s="165"/>
      <c r="E3" s="165"/>
      <c r="F3" s="27"/>
      <c r="G3" s="27"/>
      <c r="H3" s="27"/>
      <c r="I3" s="27"/>
      <c r="J3" s="27"/>
      <c r="K3" s="27"/>
      <c r="L3" s="71" t="s">
        <v>26</v>
      </c>
    </row>
    <row r="4" spans="1:13" ht="23.25" customHeight="1" x14ac:dyDescent="0.2">
      <c r="A4" s="63" t="s">
        <v>21</v>
      </c>
      <c r="B4" s="28"/>
      <c r="C4" s="28"/>
      <c r="D4" s="28"/>
      <c r="E4" s="28"/>
      <c r="J4" s="123">
        <v>44949</v>
      </c>
      <c r="K4" s="155">
        <v>43681</v>
      </c>
      <c r="L4" s="156"/>
    </row>
    <row r="5" spans="1:13" ht="24" customHeight="1" x14ac:dyDescent="0.2">
      <c r="A5" s="157" t="s">
        <v>59</v>
      </c>
      <c r="B5" s="157"/>
      <c r="C5" s="157"/>
      <c r="D5" s="49"/>
    </row>
    <row r="6" spans="1:13" s="6" customFormat="1" ht="24" customHeight="1" x14ac:dyDescent="0.2">
      <c r="A6" s="157"/>
      <c r="B6" s="157"/>
      <c r="C6" s="157"/>
      <c r="D6" s="30"/>
      <c r="E6" s="15"/>
      <c r="F6" s="15"/>
      <c r="G6" s="15"/>
      <c r="H6" s="15"/>
      <c r="I6" s="2"/>
      <c r="J6"/>
      <c r="L6" s="5"/>
    </row>
    <row r="7" spans="1:13" s="6" customFormat="1" ht="22.5" customHeight="1" x14ac:dyDescent="0.3">
      <c r="A7" s="29"/>
      <c r="B7" s="9"/>
      <c r="C7" s="9"/>
      <c r="D7" s="61" t="s">
        <v>31</v>
      </c>
      <c r="E7" s="15"/>
      <c r="F7" s="15"/>
      <c r="G7" s="15"/>
      <c r="H7" s="15"/>
      <c r="I7" s="2"/>
    </row>
    <row r="8" spans="1:13" s="6" customFormat="1" ht="10.5" customHeight="1" thickBot="1" x14ac:dyDescent="0.35">
      <c r="A8" s="48"/>
      <c r="B8" s="9"/>
      <c r="C8" s="9"/>
      <c r="D8" s="22"/>
      <c r="E8" s="15"/>
      <c r="F8" s="15"/>
      <c r="G8" s="15"/>
      <c r="H8" s="15"/>
      <c r="I8" s="2"/>
    </row>
    <row r="9" spans="1:13" ht="26.1" customHeight="1" thickBot="1" x14ac:dyDescent="0.2">
      <c r="A9" s="78"/>
      <c r="B9" s="21"/>
      <c r="C9" s="8"/>
      <c r="D9" s="158" t="s">
        <v>35</v>
      </c>
      <c r="E9" s="159"/>
      <c r="F9" s="158" t="s">
        <v>36</v>
      </c>
      <c r="G9" s="159"/>
      <c r="H9" s="87" t="s">
        <v>22</v>
      </c>
      <c r="I9" s="69" t="s">
        <v>8</v>
      </c>
      <c r="J9" s="90" t="s">
        <v>10</v>
      </c>
    </row>
    <row r="10" spans="1:13" s="6" customFormat="1" ht="26.1" customHeight="1" thickBot="1" x14ac:dyDescent="0.2">
      <c r="A10" s="161" t="s">
        <v>0</v>
      </c>
      <c r="B10" s="162"/>
      <c r="C10" s="109" t="s">
        <v>4</v>
      </c>
      <c r="D10" s="101" t="s">
        <v>6</v>
      </c>
      <c r="E10" s="101" t="s">
        <v>5</v>
      </c>
      <c r="F10" s="101" t="s">
        <v>6</v>
      </c>
      <c r="G10" s="101" t="s">
        <v>5</v>
      </c>
      <c r="H10" s="74" t="s">
        <v>6</v>
      </c>
      <c r="I10" s="74" t="s">
        <v>7</v>
      </c>
      <c r="J10" s="74" t="s">
        <v>7</v>
      </c>
    </row>
    <row r="11" spans="1:13" ht="26.1" customHeight="1" x14ac:dyDescent="0.2">
      <c r="A11" s="79" t="s">
        <v>57</v>
      </c>
      <c r="B11" s="118"/>
      <c r="C11" s="66" t="s">
        <v>550</v>
      </c>
      <c r="D11" s="105" t="s">
        <v>562</v>
      </c>
      <c r="E11" s="110" t="s">
        <v>574</v>
      </c>
      <c r="F11" s="102" t="s">
        <v>562</v>
      </c>
      <c r="G11" s="117" t="s">
        <v>574</v>
      </c>
      <c r="H11" s="97">
        <v>44963</v>
      </c>
      <c r="I11" s="94">
        <f>H11+30</f>
        <v>44993</v>
      </c>
      <c r="J11" s="95">
        <f>I11+7</f>
        <v>45000</v>
      </c>
      <c r="K11" s="62"/>
      <c r="M11" s="124"/>
    </row>
    <row r="12" spans="1:13" ht="26.1" customHeight="1" x14ac:dyDescent="0.2">
      <c r="A12" s="98" t="s">
        <v>56</v>
      </c>
      <c r="B12" s="99"/>
      <c r="C12" s="100" t="s">
        <v>586</v>
      </c>
      <c r="D12" s="93" t="s">
        <v>597</v>
      </c>
      <c r="E12" s="119" t="s">
        <v>608</v>
      </c>
      <c r="F12" s="116" t="s">
        <v>619</v>
      </c>
      <c r="G12" s="117" t="s">
        <v>608</v>
      </c>
      <c r="H12" s="97">
        <v>44967</v>
      </c>
      <c r="I12" s="94">
        <f t="shared" ref="I12:I22" si="0">H12+30</f>
        <v>44997</v>
      </c>
      <c r="J12" s="95">
        <f t="shared" ref="J12:J22" si="1">I12+7</f>
        <v>45004</v>
      </c>
      <c r="K12" s="62"/>
      <c r="M12" s="124"/>
    </row>
    <row r="13" spans="1:13" ht="26.1" customHeight="1" x14ac:dyDescent="0.2">
      <c r="A13" s="98" t="s">
        <v>52</v>
      </c>
      <c r="B13" s="99"/>
      <c r="C13" s="100" t="s">
        <v>587</v>
      </c>
      <c r="D13" s="93" t="s">
        <v>598</v>
      </c>
      <c r="E13" s="119" t="s">
        <v>609</v>
      </c>
      <c r="F13" s="104" t="s">
        <v>620</v>
      </c>
      <c r="G13" s="117" t="s">
        <v>627</v>
      </c>
      <c r="H13" s="97">
        <v>44969</v>
      </c>
      <c r="I13" s="94">
        <f t="shared" si="0"/>
        <v>44999</v>
      </c>
      <c r="J13" s="95">
        <f t="shared" si="1"/>
        <v>45006</v>
      </c>
      <c r="K13" s="62"/>
      <c r="M13" s="124"/>
    </row>
    <row r="14" spans="1:13" ht="26.1" customHeight="1" x14ac:dyDescent="0.2">
      <c r="A14" s="79" t="s">
        <v>57</v>
      </c>
      <c r="B14" s="118"/>
      <c r="C14" s="66" t="s">
        <v>588</v>
      </c>
      <c r="D14" s="105" t="s">
        <v>599</v>
      </c>
      <c r="E14" s="110" t="s">
        <v>610</v>
      </c>
      <c r="F14" s="102" t="s">
        <v>599</v>
      </c>
      <c r="G14" s="117" t="s">
        <v>610</v>
      </c>
      <c r="H14" s="97">
        <v>44970</v>
      </c>
      <c r="I14" s="94">
        <f t="shared" si="0"/>
        <v>45000</v>
      </c>
      <c r="J14" s="95">
        <f t="shared" si="1"/>
        <v>45007</v>
      </c>
      <c r="K14" s="62"/>
      <c r="M14" s="124"/>
    </row>
    <row r="15" spans="1:13" ht="25.5" customHeight="1" x14ac:dyDescent="0.2">
      <c r="A15" s="98" t="s">
        <v>56</v>
      </c>
      <c r="B15" s="99"/>
      <c r="C15" s="100" t="s">
        <v>589</v>
      </c>
      <c r="D15" s="93" t="s">
        <v>600</v>
      </c>
      <c r="E15" s="120" t="s">
        <v>611</v>
      </c>
      <c r="F15" s="102" t="s">
        <v>621</v>
      </c>
      <c r="G15" s="117" t="s">
        <v>611</v>
      </c>
      <c r="H15" s="93">
        <v>44974</v>
      </c>
      <c r="I15" s="94">
        <f t="shared" si="0"/>
        <v>45004</v>
      </c>
      <c r="J15" s="95">
        <f t="shared" si="1"/>
        <v>45011</v>
      </c>
      <c r="K15" s="62"/>
      <c r="M15" s="124"/>
    </row>
    <row r="16" spans="1:13" ht="25.5" customHeight="1" x14ac:dyDescent="0.2">
      <c r="A16" s="98" t="s">
        <v>52</v>
      </c>
      <c r="B16" s="99"/>
      <c r="C16" s="66" t="s">
        <v>590</v>
      </c>
      <c r="D16" s="93" t="s">
        <v>601</v>
      </c>
      <c r="E16" s="120" t="s">
        <v>612</v>
      </c>
      <c r="F16" s="102" t="s">
        <v>622</v>
      </c>
      <c r="G16" s="117" t="s">
        <v>612</v>
      </c>
      <c r="H16" s="122">
        <v>44976</v>
      </c>
      <c r="I16" s="94">
        <f t="shared" si="0"/>
        <v>45006</v>
      </c>
      <c r="J16" s="95">
        <f t="shared" si="1"/>
        <v>45013</v>
      </c>
      <c r="K16" s="62"/>
      <c r="M16" s="124"/>
    </row>
    <row r="17" spans="1:28" ht="25.5" customHeight="1" x14ac:dyDescent="0.2">
      <c r="A17" s="79" t="s">
        <v>57</v>
      </c>
      <c r="B17" s="99"/>
      <c r="C17" s="100" t="s">
        <v>591</v>
      </c>
      <c r="D17" s="93" t="s">
        <v>602</v>
      </c>
      <c r="E17" s="120" t="s">
        <v>613</v>
      </c>
      <c r="F17" s="102" t="s">
        <v>602</v>
      </c>
      <c r="G17" s="117" t="s">
        <v>613</v>
      </c>
      <c r="H17" s="122">
        <v>44977</v>
      </c>
      <c r="I17" s="94">
        <f t="shared" si="0"/>
        <v>45007</v>
      </c>
      <c r="J17" s="95">
        <f t="shared" si="1"/>
        <v>45014</v>
      </c>
      <c r="K17" s="62"/>
      <c r="M17" s="124"/>
    </row>
    <row r="18" spans="1:28" ht="25.5" customHeight="1" x14ac:dyDescent="0.2">
      <c r="A18" s="98" t="s">
        <v>56</v>
      </c>
      <c r="B18" s="99"/>
      <c r="C18" s="100" t="s">
        <v>592</v>
      </c>
      <c r="D18" s="93" t="s">
        <v>603</v>
      </c>
      <c r="E18" s="120" t="s">
        <v>614</v>
      </c>
      <c r="F18" s="102" t="s">
        <v>623</v>
      </c>
      <c r="G18" s="117" t="s">
        <v>614</v>
      </c>
      <c r="H18" s="122">
        <v>44981</v>
      </c>
      <c r="I18" s="94">
        <f t="shared" si="0"/>
        <v>45011</v>
      </c>
      <c r="J18" s="95">
        <f t="shared" si="1"/>
        <v>45018</v>
      </c>
      <c r="K18" s="62"/>
      <c r="M18" s="124"/>
    </row>
    <row r="19" spans="1:28" ht="25.5" customHeight="1" x14ac:dyDescent="0.2">
      <c r="A19" s="98" t="s">
        <v>52</v>
      </c>
      <c r="B19" s="99"/>
      <c r="C19" s="66" t="s">
        <v>593</v>
      </c>
      <c r="D19" s="93" t="s">
        <v>604</v>
      </c>
      <c r="E19" s="120" t="s">
        <v>615</v>
      </c>
      <c r="F19" s="102" t="s">
        <v>624</v>
      </c>
      <c r="G19" s="117" t="s">
        <v>628</v>
      </c>
      <c r="H19" s="122">
        <v>44983</v>
      </c>
      <c r="I19" s="94">
        <f t="shared" si="0"/>
        <v>45013</v>
      </c>
      <c r="J19" s="95">
        <f t="shared" si="1"/>
        <v>45020</v>
      </c>
      <c r="K19" s="62"/>
      <c r="M19" s="124"/>
    </row>
    <row r="20" spans="1:28" ht="25.5" customHeight="1" x14ac:dyDescent="0.2">
      <c r="A20" s="79" t="s">
        <v>57</v>
      </c>
      <c r="B20" s="99"/>
      <c r="C20" s="100" t="s">
        <v>594</v>
      </c>
      <c r="D20" s="93" t="s">
        <v>605</v>
      </c>
      <c r="E20" s="120" t="s">
        <v>616</v>
      </c>
      <c r="F20" s="102" t="s">
        <v>605</v>
      </c>
      <c r="G20" s="117" t="s">
        <v>616</v>
      </c>
      <c r="H20" s="122">
        <v>44984</v>
      </c>
      <c r="I20" s="94">
        <f t="shared" si="0"/>
        <v>45014</v>
      </c>
      <c r="J20" s="95">
        <f t="shared" si="1"/>
        <v>45021</v>
      </c>
      <c r="K20" s="62"/>
      <c r="M20" s="124"/>
    </row>
    <row r="21" spans="1:28" ht="25.5" customHeight="1" x14ac:dyDescent="0.2">
      <c r="A21" s="98" t="s">
        <v>58</v>
      </c>
      <c r="B21" s="99"/>
      <c r="C21" s="100" t="s">
        <v>595</v>
      </c>
      <c r="D21" s="93" t="s">
        <v>606</v>
      </c>
      <c r="E21" s="120" t="s">
        <v>617</v>
      </c>
      <c r="F21" s="102" t="s">
        <v>625</v>
      </c>
      <c r="G21" s="117" t="s">
        <v>617</v>
      </c>
      <c r="H21" s="122">
        <v>44988</v>
      </c>
      <c r="I21" s="94">
        <f t="shared" si="0"/>
        <v>45018</v>
      </c>
      <c r="J21" s="95">
        <f t="shared" si="1"/>
        <v>45025</v>
      </c>
      <c r="K21" s="62"/>
      <c r="M21" s="124"/>
    </row>
    <row r="22" spans="1:28" ht="25.5" customHeight="1" x14ac:dyDescent="0.2">
      <c r="A22" s="98" t="s">
        <v>54</v>
      </c>
      <c r="B22" s="99"/>
      <c r="C22" s="66" t="s">
        <v>596</v>
      </c>
      <c r="D22" s="93" t="s">
        <v>607</v>
      </c>
      <c r="E22" s="120" t="s">
        <v>618</v>
      </c>
      <c r="F22" s="102" t="s">
        <v>626</v>
      </c>
      <c r="G22" s="117" t="s">
        <v>629</v>
      </c>
      <c r="H22" s="122">
        <v>44990</v>
      </c>
      <c r="I22" s="94">
        <f t="shared" si="0"/>
        <v>45020</v>
      </c>
      <c r="J22" s="95">
        <f t="shared" si="1"/>
        <v>45027</v>
      </c>
      <c r="K22" s="62"/>
      <c r="M22" s="124"/>
    </row>
    <row r="23" spans="1:28" ht="25.5" customHeight="1" x14ac:dyDescent="0.2">
      <c r="A23" s="79"/>
      <c r="B23" s="114"/>
      <c r="C23" s="100"/>
      <c r="D23" s="105"/>
      <c r="E23" s="111"/>
      <c r="F23" s="116"/>
      <c r="G23" s="117"/>
      <c r="H23" s="122"/>
      <c r="I23" s="94"/>
      <c r="J23" s="95"/>
      <c r="K23" s="62"/>
      <c r="M23" s="124"/>
    </row>
    <row r="24" spans="1:28" ht="24.75" customHeight="1" x14ac:dyDescent="0.2">
      <c r="A24" s="98"/>
      <c r="B24" s="99"/>
      <c r="C24" s="100"/>
      <c r="D24" s="102"/>
      <c r="E24" s="102"/>
      <c r="F24" s="102"/>
      <c r="G24" s="102"/>
      <c r="H24" s="93"/>
      <c r="I24" s="94"/>
      <c r="J24" s="95"/>
      <c r="K24" s="62"/>
      <c r="M24" s="124"/>
    </row>
    <row r="25" spans="1:28" ht="13.5" customHeight="1" x14ac:dyDescent="0.2">
      <c r="A25" s="57"/>
      <c r="B25" s="2"/>
      <c r="G25" s="24"/>
      <c r="H25" s="45"/>
      <c r="I25" s="45"/>
      <c r="J25" s="45"/>
      <c r="K25" s="62"/>
    </row>
    <row r="26" spans="1:28" ht="26.25" customHeight="1" x14ac:dyDescent="0.2">
      <c r="A26" s="7"/>
      <c r="B26" s="113" t="s">
        <v>37</v>
      </c>
      <c r="C26" s="80" t="s">
        <v>38</v>
      </c>
      <c r="E26" s="81"/>
      <c r="F26" s="112" t="s">
        <v>42</v>
      </c>
      <c r="G26" s="91" t="s">
        <v>43</v>
      </c>
      <c r="H26" s="25"/>
      <c r="I26" s="45"/>
      <c r="J26" s="25"/>
      <c r="K26" s="25"/>
    </row>
    <row r="27" spans="1:28" ht="26.25" customHeight="1" x14ac:dyDescent="0.2">
      <c r="A27" s="82"/>
      <c r="B27" s="82"/>
      <c r="C27" s="80" t="s">
        <v>39</v>
      </c>
      <c r="E27" s="81"/>
      <c r="F27" s="3"/>
      <c r="G27" s="3" t="s">
        <v>44</v>
      </c>
      <c r="H27" s="25"/>
      <c r="I27" s="3"/>
      <c r="J27" s="25"/>
      <c r="K27" s="25"/>
    </row>
    <row r="28" spans="1:28" s="24" customFormat="1" ht="26.25" customHeight="1" x14ac:dyDescent="0.2">
      <c r="A28" s="83"/>
      <c r="B28" s="83"/>
      <c r="C28" s="7" t="s">
        <v>40</v>
      </c>
      <c r="D28"/>
      <c r="E28" s="81"/>
      <c r="F28" s="3"/>
      <c r="G28" s="92" t="s">
        <v>45</v>
      </c>
      <c r="H28" s="7"/>
      <c r="I28" s="81"/>
      <c r="J28" s="7"/>
      <c r="K28" s="7"/>
      <c r="L28"/>
      <c r="M28"/>
      <c r="N28"/>
      <c r="O28"/>
      <c r="P28"/>
      <c r="Q28"/>
      <c r="R28" s="7"/>
      <c r="S28" s="7"/>
      <c r="T28" s="7"/>
      <c r="U28"/>
      <c r="V28"/>
      <c r="W28"/>
      <c r="X28"/>
      <c r="Y28"/>
      <c r="Z28"/>
    </row>
    <row r="29" spans="1:28" s="24" customFormat="1" ht="26.25" customHeight="1" x14ac:dyDescent="0.2">
      <c r="A29" s="7"/>
      <c r="B29" s="7"/>
      <c r="C29" s="7" t="s">
        <v>41</v>
      </c>
      <c r="D29" s="11"/>
      <c r="E29"/>
      <c r="F29" s="3"/>
      <c r="G29" s="7" t="s">
        <v>46</v>
      </c>
      <c r="H29" s="7"/>
      <c r="I29" s="81"/>
      <c r="J29" s="7"/>
      <c r="K29" s="7"/>
      <c r="L29" s="3"/>
      <c r="M29"/>
      <c r="N29" s="80"/>
      <c r="O29"/>
      <c r="P29"/>
      <c r="Q29"/>
      <c r="R29" s="7"/>
      <c r="S29" s="7"/>
      <c r="T29" s="7"/>
      <c r="U29" s="80"/>
      <c r="V29"/>
      <c r="W29"/>
      <c r="X29"/>
      <c r="Y29" s="81"/>
      <c r="Z29" s="1"/>
    </row>
    <row r="30" spans="1:28" s="24" customFormat="1" ht="12.75" customHeight="1" x14ac:dyDescent="0.2">
      <c r="A30"/>
      <c r="B30"/>
      <c r="C30"/>
      <c r="D30"/>
      <c r="E30"/>
      <c r="F30"/>
      <c r="G30"/>
      <c r="H30"/>
      <c r="I30"/>
      <c r="J30" s="10"/>
      <c r="M30"/>
      <c r="N30" s="3"/>
      <c r="O30"/>
      <c r="P30"/>
      <c r="Q30"/>
      <c r="R30" s="7"/>
      <c r="S30" s="82"/>
      <c r="T30" s="82"/>
      <c r="U30" s="80"/>
      <c r="V30"/>
      <c r="W30"/>
      <c r="X30"/>
      <c r="Y30" s="81"/>
      <c r="Z30"/>
    </row>
    <row r="31" spans="1:28" s="24" customFormat="1" ht="26.25" customHeight="1" x14ac:dyDescent="0.2">
      <c r="A31" s="33" t="s">
        <v>1</v>
      </c>
      <c r="B31" s="34"/>
      <c r="C31" s="35"/>
      <c r="D31" s="36"/>
      <c r="E31" s="42"/>
      <c r="F31" s="11"/>
      <c r="G31" s="11"/>
      <c r="H31" s="11"/>
      <c r="I31" s="7"/>
      <c r="J31" s="7"/>
      <c r="K31"/>
      <c r="L31"/>
      <c r="M31"/>
      <c r="N31" s="3"/>
      <c r="O31"/>
      <c r="P31"/>
      <c r="Q31"/>
      <c r="R31"/>
      <c r="S31" s="83"/>
      <c r="T31" s="83"/>
      <c r="U31" s="7"/>
      <c r="V31"/>
      <c r="W31"/>
      <c r="X31"/>
      <c r="Y31" s="81"/>
      <c r="Z31" s="2"/>
      <c r="AA31" s="23"/>
      <c r="AB31" s="23"/>
    </row>
    <row r="32" spans="1:28" s="23" customFormat="1" ht="26.25" customHeight="1" x14ac:dyDescent="0.2">
      <c r="A32" s="89" t="s">
        <v>18</v>
      </c>
      <c r="B32"/>
      <c r="C32"/>
      <c r="D32" s="37"/>
      <c r="E32" s="106"/>
      <c r="F32"/>
      <c r="G32"/>
      <c r="H32"/>
      <c r="I32" s="7"/>
      <c r="J32" s="7"/>
      <c r="K32"/>
      <c r="L32"/>
      <c r="M32"/>
      <c r="N32"/>
      <c r="O32"/>
      <c r="P32"/>
      <c r="Q32"/>
      <c r="R32" s="7"/>
      <c r="S32" s="7"/>
      <c r="T32" s="7"/>
      <c r="U32" s="7"/>
      <c r="V32" s="11"/>
      <c r="W32" s="11"/>
      <c r="X32" s="84"/>
      <c r="Y32"/>
      <c r="Z32" s="1"/>
    </row>
    <row r="33" spans="1:12" s="23" customFormat="1" ht="12.75" customHeight="1" x14ac:dyDescent="0.2">
      <c r="A33" s="40"/>
      <c r="B33" s="18"/>
      <c r="C33" s="19"/>
      <c r="D33" s="41" t="s">
        <v>31</v>
      </c>
      <c r="E33" s="107"/>
      <c r="F33"/>
      <c r="G33"/>
      <c r="H33"/>
      <c r="J33" s="7"/>
      <c r="K33"/>
      <c r="L33"/>
    </row>
    <row r="34" spans="1:12" s="23" customFormat="1" ht="13.5" customHeight="1" x14ac:dyDescent="0.2">
      <c r="A34" s="52" t="s">
        <v>31</v>
      </c>
      <c r="B34" s="53"/>
      <c r="C34" s="54"/>
      <c r="D34" s="55"/>
      <c r="E34" s="108"/>
      <c r="F34"/>
      <c r="G34"/>
      <c r="H34"/>
      <c r="I34" s="49"/>
      <c r="J34"/>
    </row>
    <row r="35" spans="1:12" s="23" customFormat="1" ht="11.25" customHeight="1" x14ac:dyDescent="0.2">
      <c r="A35" s="2"/>
      <c r="B35" s="47"/>
      <c r="C35" s="13"/>
      <c r="D35" s="50"/>
      <c r="E35" s="50"/>
      <c r="F35" s="31"/>
      <c r="G35" s="31"/>
      <c r="H35" s="31"/>
      <c r="I35" s="50"/>
    </row>
    <row r="36" spans="1:12" s="23" customFormat="1" ht="26.25" customHeight="1" x14ac:dyDescent="0.2">
      <c r="A36" s="2" t="s">
        <v>47</v>
      </c>
      <c r="B36" s="47"/>
      <c r="C36" s="13"/>
      <c r="D36" s="50"/>
      <c r="E36" s="50"/>
      <c r="I36" s="49"/>
    </row>
    <row r="37" spans="1:12" s="23" customFormat="1" ht="26.25" customHeight="1" x14ac:dyDescent="0.2">
      <c r="A37" s="49" t="s">
        <v>48</v>
      </c>
      <c r="B37" s="47"/>
      <c r="C37" s="13"/>
      <c r="D37" s="50"/>
      <c r="E37" s="50"/>
      <c r="I37" s="49"/>
    </row>
    <row r="38" spans="1:12" s="23" customFormat="1" ht="26.25" customHeight="1" x14ac:dyDescent="0.2">
      <c r="A38" s="2" t="s">
        <v>49</v>
      </c>
      <c r="B38" s="2"/>
      <c r="C38" s="4"/>
      <c r="D38" s="50"/>
      <c r="E38" s="50"/>
      <c r="I38" s="49"/>
    </row>
    <row r="39" spans="1:12" ht="24.75" customHeight="1" x14ac:dyDescent="0.2">
      <c r="A39" s="2" t="s">
        <v>50</v>
      </c>
      <c r="B39" s="2"/>
      <c r="C39" s="4"/>
      <c r="D39" s="50"/>
    </row>
  </sheetData>
  <mergeCells count="6">
    <mergeCell ref="A10:B10"/>
    <mergeCell ref="A1:E3"/>
    <mergeCell ref="K4:L4"/>
    <mergeCell ref="A5:C6"/>
    <mergeCell ref="D9:E9"/>
    <mergeCell ref="F9:G9"/>
  </mergeCells>
  <phoneticPr fontId="2"/>
  <hyperlinks>
    <hyperlink ref="L3" r:id="rId1" xr:uid="{54B0A086-A8C7-4480-9C5D-9AD342F438B8}"/>
  </hyperlinks>
  <pageMargins left="0.81" right="0.23622047244094491" top="0.35433070866141736" bottom="0.18" header="0" footer="0"/>
  <pageSetup paperSize="9" scale="65" fitToHeight="0" orientation="landscape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72950-510A-4867-AE7A-164180481DE4}">
  <dimension ref="A1:AB40"/>
  <sheetViews>
    <sheetView topLeftCell="E13" workbookViewId="0">
      <selection activeCell="J15" sqref="J15"/>
    </sheetView>
  </sheetViews>
  <sheetFormatPr defaultColWidth="9" defaultRowHeight="13.5" x14ac:dyDescent="0.15"/>
  <cols>
    <col min="1" max="1" width="18.625" customWidth="1"/>
    <col min="2" max="2" width="19.625" customWidth="1"/>
    <col min="3" max="3" width="15.625" customWidth="1"/>
    <col min="4" max="4" width="22.5" bestFit="1" customWidth="1"/>
    <col min="5" max="5" width="16.75" bestFit="1" customWidth="1"/>
    <col min="6" max="6" width="22.125" bestFit="1" customWidth="1"/>
    <col min="7" max="7" width="18.875" customWidth="1"/>
    <col min="8" max="8" width="18.5" customWidth="1"/>
    <col min="9" max="9" width="20.625" customWidth="1"/>
    <col min="10" max="10" width="26.5" customWidth="1"/>
    <col min="11" max="11" width="9.375" hidden="1" customWidth="1"/>
    <col min="12" max="12" width="5.75" hidden="1" customWidth="1"/>
  </cols>
  <sheetData>
    <row r="1" spans="1:13" ht="23.25" customHeight="1" x14ac:dyDescent="0.3">
      <c r="A1" s="164" t="s">
        <v>23</v>
      </c>
      <c r="B1" s="165"/>
      <c r="C1" s="165"/>
      <c r="D1" s="165"/>
      <c r="E1" s="165"/>
      <c r="F1" s="27"/>
      <c r="G1" s="27"/>
      <c r="H1" s="27"/>
      <c r="I1" s="27"/>
      <c r="J1" s="96" t="s">
        <v>51</v>
      </c>
      <c r="K1" s="27"/>
      <c r="L1" s="26" t="s">
        <v>24</v>
      </c>
    </row>
    <row r="2" spans="1:13" ht="23.25" customHeight="1" x14ac:dyDescent="0.3">
      <c r="A2" s="165"/>
      <c r="B2" s="165"/>
      <c r="C2" s="165"/>
      <c r="D2" s="165"/>
      <c r="E2" s="165"/>
      <c r="F2" s="27"/>
      <c r="G2" s="27"/>
      <c r="H2" s="27"/>
      <c r="I2" s="27"/>
      <c r="J2" s="96" t="s">
        <v>55</v>
      </c>
      <c r="K2" s="27"/>
      <c r="L2" s="26" t="s">
        <v>25</v>
      </c>
    </row>
    <row r="3" spans="1:13" ht="23.25" customHeight="1" x14ac:dyDescent="0.15">
      <c r="A3" s="165"/>
      <c r="B3" s="165"/>
      <c r="C3" s="165"/>
      <c r="D3" s="165"/>
      <c r="E3" s="165"/>
      <c r="F3" s="27"/>
      <c r="G3" s="27"/>
      <c r="H3" s="27"/>
      <c r="I3" s="27"/>
      <c r="J3" s="27"/>
      <c r="K3" s="27"/>
      <c r="L3" s="71" t="s">
        <v>26</v>
      </c>
    </row>
    <row r="4" spans="1:13" ht="23.25" customHeight="1" x14ac:dyDescent="0.2">
      <c r="A4" s="63" t="s">
        <v>21</v>
      </c>
      <c r="B4" s="28"/>
      <c r="C4" s="28"/>
      <c r="D4" s="28"/>
      <c r="E4" s="28"/>
      <c r="J4" s="123">
        <v>44643</v>
      </c>
      <c r="K4" s="155">
        <v>43681</v>
      </c>
      <c r="L4" s="156"/>
    </row>
    <row r="5" spans="1:13" ht="24" customHeight="1" x14ac:dyDescent="0.2">
      <c r="A5" s="157" t="s">
        <v>59</v>
      </c>
      <c r="B5" s="157"/>
      <c r="C5" s="157"/>
      <c r="D5" s="49"/>
    </row>
    <row r="6" spans="1:13" s="6" customFormat="1" ht="24" customHeight="1" x14ac:dyDescent="0.2">
      <c r="A6" s="157"/>
      <c r="B6" s="157"/>
      <c r="C6" s="157"/>
      <c r="D6" s="30"/>
      <c r="E6" s="15"/>
      <c r="F6" s="15"/>
      <c r="G6" s="15"/>
      <c r="H6" s="15"/>
      <c r="I6" s="2"/>
      <c r="J6"/>
      <c r="L6" s="5"/>
    </row>
    <row r="7" spans="1:13" s="6" customFormat="1" ht="22.5" customHeight="1" x14ac:dyDescent="0.3">
      <c r="A7" s="29"/>
      <c r="B7" s="9"/>
      <c r="C7" s="9"/>
      <c r="D7" s="61" t="s">
        <v>31</v>
      </c>
      <c r="E7" s="15"/>
      <c r="F7" s="15"/>
      <c r="G7" s="15"/>
      <c r="H7" s="15"/>
      <c r="I7" s="2"/>
    </row>
    <row r="8" spans="1:13" s="6" customFormat="1" ht="10.5" customHeight="1" thickBot="1" x14ac:dyDescent="0.35">
      <c r="A8" s="48"/>
      <c r="B8" s="9"/>
      <c r="C8" s="9"/>
      <c r="D8" s="22"/>
      <c r="E8" s="15"/>
      <c r="F8" s="15"/>
      <c r="G8" s="15"/>
      <c r="H8" s="15"/>
      <c r="I8" s="2"/>
    </row>
    <row r="9" spans="1:13" ht="26.1" customHeight="1" thickBot="1" x14ac:dyDescent="0.2">
      <c r="A9" s="78"/>
      <c r="B9" s="21"/>
      <c r="C9" s="8"/>
      <c r="D9" s="158" t="s">
        <v>35</v>
      </c>
      <c r="E9" s="159"/>
      <c r="F9" s="158" t="s">
        <v>36</v>
      </c>
      <c r="G9" s="159"/>
      <c r="H9" s="87" t="s">
        <v>22</v>
      </c>
      <c r="I9" s="69" t="s">
        <v>8</v>
      </c>
      <c r="J9" s="90" t="s">
        <v>10</v>
      </c>
    </row>
    <row r="10" spans="1:13" s="6" customFormat="1" ht="26.1" customHeight="1" thickBot="1" x14ac:dyDescent="0.2">
      <c r="A10" s="161" t="s">
        <v>0</v>
      </c>
      <c r="B10" s="162"/>
      <c r="C10" s="109" t="s">
        <v>4</v>
      </c>
      <c r="D10" s="101" t="s">
        <v>6</v>
      </c>
      <c r="E10" s="101" t="s">
        <v>5</v>
      </c>
      <c r="F10" s="101" t="s">
        <v>6</v>
      </c>
      <c r="G10" s="101" t="s">
        <v>5</v>
      </c>
      <c r="H10" s="74" t="s">
        <v>6</v>
      </c>
      <c r="I10" s="74" t="s">
        <v>7</v>
      </c>
      <c r="J10" s="74" t="s">
        <v>7</v>
      </c>
    </row>
    <row r="11" spans="1:13" ht="26.1" customHeight="1" x14ac:dyDescent="0.2">
      <c r="A11" s="79" t="s">
        <v>57</v>
      </c>
      <c r="B11" s="118"/>
      <c r="C11" s="66" t="s">
        <v>60</v>
      </c>
      <c r="D11" s="105" t="s">
        <v>74</v>
      </c>
      <c r="E11" s="110" t="s">
        <v>88</v>
      </c>
      <c r="F11" s="102" t="s">
        <v>104</v>
      </c>
      <c r="G11" s="117" t="s">
        <v>88</v>
      </c>
      <c r="H11" s="97" t="s">
        <v>115</v>
      </c>
      <c r="I11" s="94">
        <f>DATE(2022,4,4+30)</f>
        <v>44685</v>
      </c>
      <c r="J11" s="95">
        <f>I11+7</f>
        <v>44692</v>
      </c>
      <c r="K11" s="62"/>
      <c r="M11" s="124"/>
    </row>
    <row r="12" spans="1:13" ht="26.1" customHeight="1" x14ac:dyDescent="0.2">
      <c r="A12" s="98" t="s">
        <v>56</v>
      </c>
      <c r="B12" s="99"/>
      <c r="C12" s="100" t="s">
        <v>61</v>
      </c>
      <c r="D12" s="93" t="s">
        <v>75</v>
      </c>
      <c r="E12" s="119" t="s">
        <v>89</v>
      </c>
      <c r="F12" s="116" t="s">
        <v>105</v>
      </c>
      <c r="G12" s="117" t="s">
        <v>89</v>
      </c>
      <c r="H12" s="97" t="s">
        <v>120</v>
      </c>
      <c r="I12" s="94">
        <f>DATE(2022,4,8+30)</f>
        <v>44689</v>
      </c>
      <c r="J12" s="95">
        <f t="shared" ref="J12:J24" si="0">I12+7</f>
        <v>44696</v>
      </c>
      <c r="K12" s="62"/>
      <c r="M12" s="124"/>
    </row>
    <row r="13" spans="1:13" ht="26.1" customHeight="1" x14ac:dyDescent="0.2">
      <c r="A13" s="98" t="s">
        <v>52</v>
      </c>
      <c r="B13" s="99"/>
      <c r="C13" s="100" t="s">
        <v>62</v>
      </c>
      <c r="D13" s="93" t="s">
        <v>76</v>
      </c>
      <c r="E13" s="119" t="s">
        <v>90</v>
      </c>
      <c r="F13" s="104" t="s">
        <v>106</v>
      </c>
      <c r="G13" s="117" t="s">
        <v>115</v>
      </c>
      <c r="H13" s="97" t="s">
        <v>121</v>
      </c>
      <c r="I13" s="94">
        <f>DATE(2022,4,10+30)</f>
        <v>44691</v>
      </c>
      <c r="J13" s="95">
        <f t="shared" si="0"/>
        <v>44698</v>
      </c>
      <c r="K13" s="62"/>
      <c r="M13" s="124"/>
    </row>
    <row r="14" spans="1:13" ht="26.1" customHeight="1" x14ac:dyDescent="0.2">
      <c r="A14" s="79" t="s">
        <v>57</v>
      </c>
      <c r="B14" s="118"/>
      <c r="C14" s="66" t="s">
        <v>63</v>
      </c>
      <c r="D14" s="105" t="s">
        <v>77</v>
      </c>
      <c r="E14" s="110" t="s">
        <v>91</v>
      </c>
      <c r="F14" s="102" t="s">
        <v>77</v>
      </c>
      <c r="G14" s="117" t="s">
        <v>91</v>
      </c>
      <c r="H14" s="97" t="s">
        <v>116</v>
      </c>
      <c r="I14" s="94">
        <f>DATE(2022,4,11+30)</f>
        <v>44692</v>
      </c>
      <c r="J14" s="95">
        <f t="shared" si="0"/>
        <v>44699</v>
      </c>
      <c r="K14" s="62"/>
      <c r="M14" s="124"/>
    </row>
    <row r="15" spans="1:13" ht="25.5" customHeight="1" x14ac:dyDescent="0.2">
      <c r="A15" s="98" t="s">
        <v>56</v>
      </c>
      <c r="B15" s="99"/>
      <c r="C15" s="100" t="s">
        <v>64</v>
      </c>
      <c r="D15" s="93" t="s">
        <v>78</v>
      </c>
      <c r="E15" s="120" t="s">
        <v>92</v>
      </c>
      <c r="F15" s="102" t="s">
        <v>107</v>
      </c>
      <c r="G15" s="117" t="s">
        <v>92</v>
      </c>
      <c r="H15" s="93" t="s">
        <v>97</v>
      </c>
      <c r="I15" s="94">
        <f>DATE(2022,4,15+30)</f>
        <v>44696</v>
      </c>
      <c r="J15" s="95">
        <f t="shared" si="0"/>
        <v>44703</v>
      </c>
      <c r="K15" s="62"/>
      <c r="M15" s="124"/>
    </row>
    <row r="16" spans="1:13" ht="25.5" customHeight="1" x14ac:dyDescent="0.2">
      <c r="A16" s="98" t="s">
        <v>52</v>
      </c>
      <c r="B16" s="118"/>
      <c r="C16" s="66" t="s">
        <v>65</v>
      </c>
      <c r="D16" s="93" t="s">
        <v>79</v>
      </c>
      <c r="E16" s="110" t="s">
        <v>93</v>
      </c>
      <c r="F16" s="103" t="s">
        <v>108</v>
      </c>
      <c r="G16" s="117" t="s">
        <v>116</v>
      </c>
      <c r="H16" s="121" t="s">
        <v>122</v>
      </c>
      <c r="I16" s="94">
        <f>DATE(2022,4,17+30)</f>
        <v>44698</v>
      </c>
      <c r="J16" s="95">
        <f t="shared" si="0"/>
        <v>44705</v>
      </c>
      <c r="K16" s="62"/>
      <c r="M16" s="124"/>
    </row>
    <row r="17" spans="1:28" ht="25.5" customHeight="1" x14ac:dyDescent="0.2">
      <c r="A17" s="79" t="s">
        <v>57</v>
      </c>
      <c r="B17" s="99"/>
      <c r="C17" s="100" t="s">
        <v>66</v>
      </c>
      <c r="D17" s="93" t="s">
        <v>80</v>
      </c>
      <c r="E17" s="120" t="s">
        <v>95</v>
      </c>
      <c r="F17" s="102" t="s">
        <v>109</v>
      </c>
      <c r="G17" s="117" t="s">
        <v>94</v>
      </c>
      <c r="H17" s="122" t="s">
        <v>117</v>
      </c>
      <c r="I17" s="94">
        <f>DATE(2022,4,18+30)</f>
        <v>44699</v>
      </c>
      <c r="J17" s="95">
        <f t="shared" si="0"/>
        <v>44706</v>
      </c>
      <c r="K17" s="62"/>
      <c r="M17" s="124"/>
    </row>
    <row r="18" spans="1:28" ht="25.5" customHeight="1" x14ac:dyDescent="0.2">
      <c r="A18" s="98" t="s">
        <v>56</v>
      </c>
      <c r="B18" s="99"/>
      <c r="C18" s="100" t="s">
        <v>67</v>
      </c>
      <c r="D18" s="93" t="s">
        <v>81</v>
      </c>
      <c r="E18" s="120" t="s">
        <v>96</v>
      </c>
      <c r="F18" s="102" t="s">
        <v>110</v>
      </c>
      <c r="G18" s="117" t="str">
        <f t="shared" ref="G18:G23" si="1">E18</f>
        <v xml:space="preserve">4/14 (THU) </v>
      </c>
      <c r="H18" s="122" t="s">
        <v>100</v>
      </c>
      <c r="I18" s="94">
        <f>DATE(2022,4,22+30)</f>
        <v>44703</v>
      </c>
      <c r="J18" s="95">
        <f t="shared" si="0"/>
        <v>44710</v>
      </c>
      <c r="K18" s="62"/>
      <c r="M18" s="124"/>
    </row>
    <row r="19" spans="1:28" ht="25.5" customHeight="1" x14ac:dyDescent="0.2">
      <c r="A19" s="98" t="s">
        <v>52</v>
      </c>
      <c r="B19" s="99"/>
      <c r="C19" s="100" t="s">
        <v>68</v>
      </c>
      <c r="D19" s="93" t="s">
        <v>82</v>
      </c>
      <c r="E19" s="120" t="s">
        <v>97</v>
      </c>
      <c r="F19" s="102" t="s">
        <v>111</v>
      </c>
      <c r="G19" s="117" t="s">
        <v>117</v>
      </c>
      <c r="H19" s="122" t="s">
        <v>123</v>
      </c>
      <c r="I19" s="94">
        <f>DATE(2022,4,24+30)</f>
        <v>44705</v>
      </c>
      <c r="J19" s="95">
        <f t="shared" si="0"/>
        <v>44712</v>
      </c>
      <c r="K19" s="62"/>
      <c r="M19" s="124"/>
    </row>
    <row r="20" spans="1:28" ht="25.5" customHeight="1" x14ac:dyDescent="0.2">
      <c r="A20" s="79" t="s">
        <v>57</v>
      </c>
      <c r="B20" s="99"/>
      <c r="C20" s="100" t="s">
        <v>69</v>
      </c>
      <c r="D20" s="93" t="s">
        <v>83</v>
      </c>
      <c r="E20" s="120" t="s">
        <v>98</v>
      </c>
      <c r="F20" s="102" t="s">
        <v>83</v>
      </c>
      <c r="G20" s="117" t="str">
        <f t="shared" si="1"/>
        <v>4/20 (WED)</v>
      </c>
      <c r="H20" s="122" t="s">
        <v>118</v>
      </c>
      <c r="I20" s="94">
        <f>DATE(2022,4,25+30)</f>
        <v>44706</v>
      </c>
      <c r="J20" s="95">
        <f t="shared" si="0"/>
        <v>44713</v>
      </c>
      <c r="K20" s="62"/>
      <c r="M20" s="124"/>
    </row>
    <row r="21" spans="1:28" ht="25.5" customHeight="1" x14ac:dyDescent="0.2">
      <c r="A21" s="98" t="s">
        <v>56</v>
      </c>
      <c r="B21" s="99"/>
      <c r="C21" s="100" t="s">
        <v>70</v>
      </c>
      <c r="D21" s="93" t="s">
        <v>84</v>
      </c>
      <c r="E21" s="120" t="s">
        <v>99</v>
      </c>
      <c r="F21" s="102" t="s">
        <v>112</v>
      </c>
      <c r="G21" s="117" t="str">
        <f t="shared" si="1"/>
        <v>4/21 (THU)</v>
      </c>
      <c r="H21" s="122" t="s">
        <v>103</v>
      </c>
      <c r="I21" s="94">
        <f>DATE(2022,4,29+30)</f>
        <v>44710</v>
      </c>
      <c r="J21" s="95">
        <f t="shared" si="0"/>
        <v>44717</v>
      </c>
      <c r="K21" s="62"/>
      <c r="M21" s="124"/>
    </row>
    <row r="22" spans="1:28" ht="25.5" customHeight="1" x14ac:dyDescent="0.2">
      <c r="A22" s="98" t="s">
        <v>52</v>
      </c>
      <c r="B22" s="99"/>
      <c r="C22" s="100" t="s">
        <v>71</v>
      </c>
      <c r="D22" s="93" t="s">
        <v>85</v>
      </c>
      <c r="E22" s="120" t="s">
        <v>101</v>
      </c>
      <c r="F22" s="102" t="s">
        <v>113</v>
      </c>
      <c r="G22" s="117" t="s">
        <v>118</v>
      </c>
      <c r="H22" s="122" t="s">
        <v>124</v>
      </c>
      <c r="I22" s="94">
        <f>DATE(2022,5,1+30)</f>
        <v>44712</v>
      </c>
      <c r="J22" s="95">
        <f t="shared" si="0"/>
        <v>44719</v>
      </c>
      <c r="K22" s="62"/>
      <c r="M22" s="124"/>
    </row>
    <row r="23" spans="1:28" ht="25.5" customHeight="1" x14ac:dyDescent="0.2">
      <c r="A23" s="79" t="s">
        <v>57</v>
      </c>
      <c r="B23" s="99"/>
      <c r="C23" s="100" t="s">
        <v>72</v>
      </c>
      <c r="D23" s="93" t="s">
        <v>86</v>
      </c>
      <c r="E23" s="120" t="s">
        <v>102</v>
      </c>
      <c r="F23" s="102" t="s">
        <v>86</v>
      </c>
      <c r="G23" s="117" t="str">
        <f t="shared" si="1"/>
        <v>4/27 (WED)</v>
      </c>
      <c r="H23" s="122" t="s">
        <v>119</v>
      </c>
      <c r="I23" s="94">
        <f>DATE(2022,5,2+30)</f>
        <v>44713</v>
      </c>
      <c r="J23" s="95">
        <f t="shared" si="0"/>
        <v>44720</v>
      </c>
      <c r="K23" s="62"/>
      <c r="M23" s="124"/>
    </row>
    <row r="24" spans="1:28" ht="25.5" customHeight="1" x14ac:dyDescent="0.2">
      <c r="A24" s="98" t="s">
        <v>54</v>
      </c>
      <c r="B24" s="114"/>
      <c r="C24" s="115" t="s">
        <v>73</v>
      </c>
      <c r="D24" s="105" t="s">
        <v>87</v>
      </c>
      <c r="E24" s="111" t="s">
        <v>103</v>
      </c>
      <c r="F24" s="116" t="s">
        <v>114</v>
      </c>
      <c r="G24" s="117" t="s">
        <v>119</v>
      </c>
      <c r="H24" s="122" t="s">
        <v>125</v>
      </c>
      <c r="I24" s="94">
        <f>DATE(2022,5,8+30)</f>
        <v>44719</v>
      </c>
      <c r="J24" s="95">
        <f t="shared" si="0"/>
        <v>44726</v>
      </c>
      <c r="K24" s="62"/>
      <c r="M24" s="124"/>
    </row>
    <row r="25" spans="1:28" ht="24.75" customHeight="1" x14ac:dyDescent="0.2">
      <c r="A25" s="98"/>
      <c r="B25" s="99"/>
      <c r="C25" s="100"/>
      <c r="D25" s="102"/>
      <c r="E25" s="102"/>
      <c r="F25" s="102"/>
      <c r="G25" s="102"/>
      <c r="H25" s="93"/>
      <c r="I25" s="94"/>
      <c r="J25" s="95"/>
      <c r="K25" s="62"/>
      <c r="M25" s="124"/>
    </row>
    <row r="26" spans="1:28" ht="13.5" customHeight="1" x14ac:dyDescent="0.2">
      <c r="A26" s="57"/>
      <c r="B26" s="2"/>
      <c r="G26" s="24"/>
      <c r="H26" s="45"/>
      <c r="I26" s="45"/>
      <c r="J26" s="45"/>
      <c r="K26" s="62"/>
    </row>
    <row r="27" spans="1:28" ht="26.25" customHeight="1" x14ac:dyDescent="0.2">
      <c r="A27" s="7"/>
      <c r="B27" s="113" t="s">
        <v>37</v>
      </c>
      <c r="C27" s="80" t="s">
        <v>38</v>
      </c>
      <c r="E27" s="81"/>
      <c r="F27" s="112" t="s">
        <v>42</v>
      </c>
      <c r="G27" s="91" t="s">
        <v>43</v>
      </c>
      <c r="H27" s="25"/>
      <c r="I27" s="45"/>
      <c r="J27" s="25"/>
      <c r="K27" s="25"/>
    </row>
    <row r="28" spans="1:28" ht="26.25" customHeight="1" x14ac:dyDescent="0.2">
      <c r="A28" s="82"/>
      <c r="B28" s="82"/>
      <c r="C28" s="80" t="s">
        <v>39</v>
      </c>
      <c r="E28" s="81"/>
      <c r="F28" s="3"/>
      <c r="G28" s="3" t="s">
        <v>44</v>
      </c>
      <c r="H28" s="25"/>
      <c r="I28" s="3"/>
      <c r="J28" s="25"/>
      <c r="K28" s="25"/>
    </row>
    <row r="29" spans="1:28" s="24" customFormat="1" ht="26.25" customHeight="1" x14ac:dyDescent="0.2">
      <c r="A29" s="83"/>
      <c r="B29" s="83"/>
      <c r="C29" s="7" t="s">
        <v>40</v>
      </c>
      <c r="D29"/>
      <c r="E29" s="81"/>
      <c r="F29" s="3"/>
      <c r="G29" s="92" t="s">
        <v>45</v>
      </c>
      <c r="H29" s="7"/>
      <c r="I29" s="81"/>
      <c r="J29" s="7"/>
      <c r="K29" s="7"/>
      <c r="L29"/>
      <c r="M29"/>
      <c r="N29"/>
      <c r="O29"/>
      <c r="P29"/>
      <c r="Q29"/>
      <c r="R29" s="7"/>
      <c r="S29" s="7"/>
      <c r="T29" s="7"/>
      <c r="U29"/>
      <c r="V29"/>
      <c r="W29"/>
      <c r="X29"/>
      <c r="Y29"/>
      <c r="Z29"/>
    </row>
    <row r="30" spans="1:28" s="24" customFormat="1" ht="26.25" customHeight="1" x14ac:dyDescent="0.2">
      <c r="A30" s="7"/>
      <c r="B30" s="7"/>
      <c r="C30" s="7" t="s">
        <v>41</v>
      </c>
      <c r="D30" s="11"/>
      <c r="E30"/>
      <c r="F30" s="3"/>
      <c r="G30" s="7" t="s">
        <v>46</v>
      </c>
      <c r="H30" s="7"/>
      <c r="I30" s="81"/>
      <c r="J30" s="7"/>
      <c r="K30" s="7"/>
      <c r="L30" s="3"/>
      <c r="M30"/>
      <c r="N30" s="80"/>
      <c r="O30"/>
      <c r="P30"/>
      <c r="Q30"/>
      <c r="R30" s="7"/>
      <c r="S30" s="7"/>
      <c r="T30" s="7"/>
      <c r="U30" s="80"/>
      <c r="V30"/>
      <c r="W30"/>
      <c r="X30"/>
      <c r="Y30" s="81"/>
      <c r="Z30" s="1"/>
    </row>
    <row r="31" spans="1:28" s="24" customFormat="1" ht="12.75" customHeight="1" x14ac:dyDescent="0.2">
      <c r="A31"/>
      <c r="B31"/>
      <c r="C31"/>
      <c r="D31"/>
      <c r="E31"/>
      <c r="F31"/>
      <c r="G31"/>
      <c r="H31"/>
      <c r="I31"/>
      <c r="J31" s="10"/>
      <c r="M31"/>
      <c r="N31" s="3"/>
      <c r="O31"/>
      <c r="P31"/>
      <c r="Q31"/>
      <c r="R31" s="7"/>
      <c r="S31" s="82"/>
      <c r="T31" s="82"/>
      <c r="U31" s="80"/>
      <c r="V31"/>
      <c r="W31"/>
      <c r="X31"/>
      <c r="Y31" s="81"/>
      <c r="Z31"/>
    </row>
    <row r="32" spans="1:28" s="24" customFormat="1" ht="26.25" customHeight="1" x14ac:dyDescent="0.2">
      <c r="A32" s="33" t="s">
        <v>1</v>
      </c>
      <c r="B32" s="34"/>
      <c r="C32" s="35"/>
      <c r="D32" s="36"/>
      <c r="E32" s="42"/>
      <c r="F32" s="11"/>
      <c r="G32" s="11"/>
      <c r="H32" s="11"/>
      <c r="I32" s="7"/>
      <c r="J32" s="7"/>
      <c r="K32"/>
      <c r="L32"/>
      <c r="M32"/>
      <c r="N32" s="3"/>
      <c r="O32"/>
      <c r="P32"/>
      <c r="Q32"/>
      <c r="R32"/>
      <c r="S32" s="83"/>
      <c r="T32" s="83"/>
      <c r="U32" s="7"/>
      <c r="V32"/>
      <c r="W32"/>
      <c r="X32"/>
      <c r="Y32" s="81"/>
      <c r="Z32" s="2"/>
      <c r="AA32" s="23"/>
      <c r="AB32" s="23"/>
    </row>
    <row r="33" spans="1:26" s="23" customFormat="1" ht="26.25" customHeight="1" x14ac:dyDescent="0.2">
      <c r="A33" s="89" t="s">
        <v>18</v>
      </c>
      <c r="B33"/>
      <c r="C33"/>
      <c r="D33" s="37"/>
      <c r="E33" s="106"/>
      <c r="F33"/>
      <c r="G33"/>
      <c r="H33"/>
      <c r="I33" s="7"/>
      <c r="J33" s="7"/>
      <c r="K33"/>
      <c r="L33"/>
      <c r="M33"/>
      <c r="N33"/>
      <c r="O33"/>
      <c r="P33"/>
      <c r="Q33"/>
      <c r="R33" s="7"/>
      <c r="S33" s="7"/>
      <c r="T33" s="7"/>
      <c r="U33" s="7"/>
      <c r="V33" s="11"/>
      <c r="W33" s="11"/>
      <c r="X33" s="84"/>
      <c r="Y33"/>
      <c r="Z33" s="1"/>
    </row>
    <row r="34" spans="1:26" s="23" customFormat="1" ht="12.75" customHeight="1" x14ac:dyDescent="0.2">
      <c r="A34" s="40"/>
      <c r="B34" s="18"/>
      <c r="C34" s="19"/>
      <c r="D34" s="41" t="s">
        <v>31</v>
      </c>
      <c r="E34" s="107"/>
      <c r="F34"/>
      <c r="G34"/>
      <c r="H34"/>
      <c r="J34" s="7"/>
      <c r="K34"/>
      <c r="L34"/>
    </row>
    <row r="35" spans="1:26" s="23" customFormat="1" ht="13.5" customHeight="1" x14ac:dyDescent="0.2">
      <c r="A35" s="52" t="s">
        <v>31</v>
      </c>
      <c r="B35" s="53"/>
      <c r="C35" s="54"/>
      <c r="D35" s="55"/>
      <c r="E35" s="108"/>
      <c r="F35"/>
      <c r="G35"/>
      <c r="H35"/>
      <c r="I35" s="49"/>
      <c r="J35"/>
    </row>
    <row r="36" spans="1:26" s="23" customFormat="1" ht="11.25" customHeight="1" x14ac:dyDescent="0.2">
      <c r="A36" s="2"/>
      <c r="B36" s="47"/>
      <c r="C36" s="13"/>
      <c r="D36" s="50"/>
      <c r="E36" s="50"/>
      <c r="F36" s="31"/>
      <c r="G36" s="31"/>
      <c r="H36" s="31"/>
      <c r="I36" s="50"/>
    </row>
    <row r="37" spans="1:26" s="23" customFormat="1" ht="26.25" customHeight="1" x14ac:dyDescent="0.2">
      <c r="A37" s="2" t="s">
        <v>47</v>
      </c>
      <c r="B37" s="47"/>
      <c r="C37" s="13"/>
      <c r="D37" s="50"/>
      <c r="E37" s="50"/>
      <c r="I37" s="49"/>
    </row>
    <row r="38" spans="1:26" s="23" customFormat="1" ht="26.25" customHeight="1" x14ac:dyDescent="0.2">
      <c r="A38" s="49" t="s">
        <v>48</v>
      </c>
      <c r="B38" s="47"/>
      <c r="C38" s="13"/>
      <c r="D38" s="50"/>
      <c r="E38" s="50"/>
      <c r="I38" s="49"/>
    </row>
    <row r="39" spans="1:26" s="23" customFormat="1" ht="26.25" customHeight="1" x14ac:dyDescent="0.2">
      <c r="A39" s="2" t="s">
        <v>49</v>
      </c>
      <c r="B39" s="2"/>
      <c r="C39" s="4"/>
      <c r="D39" s="50"/>
      <c r="E39" s="50"/>
      <c r="I39" s="49"/>
    </row>
    <row r="40" spans="1:26" ht="24.75" customHeight="1" x14ac:dyDescent="0.2">
      <c r="A40" s="2" t="s">
        <v>50</v>
      </c>
      <c r="B40" s="2"/>
      <c r="C40" s="4"/>
      <c r="D40" s="50"/>
    </row>
  </sheetData>
  <mergeCells count="6">
    <mergeCell ref="A10:B10"/>
    <mergeCell ref="A1:E3"/>
    <mergeCell ref="K4:L4"/>
    <mergeCell ref="A5:C6"/>
    <mergeCell ref="D9:E9"/>
    <mergeCell ref="F9:G9"/>
  </mergeCells>
  <phoneticPr fontId="2"/>
  <hyperlinks>
    <hyperlink ref="L3" r:id="rId1" xr:uid="{46BCAD8C-A11D-426C-BAC4-EF00F7E60FFC}"/>
  </hyperlinks>
  <pageMargins left="0.81" right="0.23622047244094491" top="0.35433070866141736" bottom="0.18" header="0" footer="0"/>
  <pageSetup paperSize="9" scale="65" fitToHeight="0" orientation="landscape" horizontalDpi="4294967293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5BEEB-9E80-4A8A-9BB1-08638449544A}">
  <dimension ref="A1:AB40"/>
  <sheetViews>
    <sheetView topLeftCell="G16" workbookViewId="0">
      <selection activeCell="J4" sqref="J4"/>
    </sheetView>
  </sheetViews>
  <sheetFormatPr defaultColWidth="9" defaultRowHeight="13.5" x14ac:dyDescent="0.15"/>
  <cols>
    <col min="1" max="1" width="18.625" customWidth="1"/>
    <col min="2" max="2" width="19.625" customWidth="1"/>
    <col min="3" max="3" width="15.625" customWidth="1"/>
    <col min="4" max="4" width="22.5" bestFit="1" customWidth="1"/>
    <col min="5" max="5" width="16.75" bestFit="1" customWidth="1"/>
    <col min="6" max="6" width="22.125" bestFit="1" customWidth="1"/>
    <col min="7" max="7" width="18.875" customWidth="1"/>
    <col min="8" max="8" width="18.5" customWidth="1"/>
    <col min="9" max="9" width="20.625" customWidth="1"/>
    <col min="10" max="10" width="26.5" customWidth="1"/>
    <col min="11" max="11" width="9.375" hidden="1" customWidth="1"/>
    <col min="12" max="12" width="5.75" hidden="1" customWidth="1"/>
  </cols>
  <sheetData>
    <row r="1" spans="1:13" ht="23.25" customHeight="1" x14ac:dyDescent="0.3">
      <c r="A1" s="164" t="s">
        <v>23</v>
      </c>
      <c r="B1" s="165"/>
      <c r="C1" s="165"/>
      <c r="D1" s="165"/>
      <c r="E1" s="165"/>
      <c r="F1" s="27"/>
      <c r="G1" s="27"/>
      <c r="H1" s="27"/>
      <c r="I1" s="27"/>
      <c r="J1" s="96" t="s">
        <v>51</v>
      </c>
      <c r="K1" s="27"/>
      <c r="L1" s="26" t="s">
        <v>24</v>
      </c>
    </row>
    <row r="2" spans="1:13" ht="23.25" customHeight="1" x14ac:dyDescent="0.3">
      <c r="A2" s="165"/>
      <c r="B2" s="165"/>
      <c r="C2" s="165"/>
      <c r="D2" s="165"/>
      <c r="E2" s="165"/>
      <c r="F2" s="27"/>
      <c r="G2" s="27"/>
      <c r="H2" s="27"/>
      <c r="I2" s="27"/>
      <c r="J2" s="96" t="s">
        <v>55</v>
      </c>
      <c r="K2" s="27"/>
      <c r="L2" s="26" t="s">
        <v>25</v>
      </c>
    </row>
    <row r="3" spans="1:13" ht="23.25" customHeight="1" x14ac:dyDescent="0.15">
      <c r="A3" s="165"/>
      <c r="B3" s="165"/>
      <c r="C3" s="165"/>
      <c r="D3" s="165"/>
      <c r="E3" s="165"/>
      <c r="F3" s="27"/>
      <c r="G3" s="27"/>
      <c r="H3" s="27"/>
      <c r="I3" s="27"/>
      <c r="J3" s="27"/>
      <c r="K3" s="27"/>
      <c r="L3" s="71" t="s">
        <v>26</v>
      </c>
    </row>
    <row r="4" spans="1:13" ht="23.25" customHeight="1" x14ac:dyDescent="0.2">
      <c r="A4" s="63" t="s">
        <v>21</v>
      </c>
      <c r="B4" s="28"/>
      <c r="C4" s="28"/>
      <c r="D4" s="28"/>
      <c r="E4" s="28"/>
      <c r="J4" s="123">
        <v>44977</v>
      </c>
      <c r="K4" s="155">
        <v>43681</v>
      </c>
      <c r="L4" s="156"/>
    </row>
    <row r="5" spans="1:13" ht="24" customHeight="1" x14ac:dyDescent="0.2">
      <c r="A5" s="157" t="s">
        <v>59</v>
      </c>
      <c r="B5" s="157"/>
      <c r="C5" s="157"/>
      <c r="D5" s="49"/>
    </row>
    <row r="6" spans="1:13" s="6" customFormat="1" ht="24" customHeight="1" x14ac:dyDescent="0.2">
      <c r="A6" s="157"/>
      <c r="B6" s="157"/>
      <c r="C6" s="157"/>
      <c r="D6" s="30"/>
      <c r="E6" s="15"/>
      <c r="F6" s="15"/>
      <c r="G6" s="15"/>
      <c r="H6" s="15"/>
      <c r="I6" s="2"/>
      <c r="J6"/>
      <c r="L6" s="5"/>
    </row>
    <row r="7" spans="1:13" s="6" customFormat="1" ht="22.5" customHeight="1" x14ac:dyDescent="0.3">
      <c r="A7" s="29"/>
      <c r="B7" s="9"/>
      <c r="C7" s="9"/>
      <c r="D7" s="61" t="s">
        <v>31</v>
      </c>
      <c r="E7" s="15"/>
      <c r="F7" s="15"/>
      <c r="G7" s="15"/>
      <c r="H7" s="15"/>
      <c r="I7" s="2"/>
    </row>
    <row r="8" spans="1:13" s="6" customFormat="1" ht="10.5" customHeight="1" thickBot="1" x14ac:dyDescent="0.35">
      <c r="A8" s="48"/>
      <c r="B8" s="9"/>
      <c r="C8" s="9"/>
      <c r="D8" s="22"/>
      <c r="E8" s="15"/>
      <c r="F8" s="15"/>
      <c r="G8" s="15"/>
      <c r="H8" s="15"/>
      <c r="I8" s="2"/>
    </row>
    <row r="9" spans="1:13" ht="26.1" customHeight="1" thickBot="1" x14ac:dyDescent="0.2">
      <c r="A9" s="78"/>
      <c r="B9" s="21"/>
      <c r="C9" s="8"/>
      <c r="D9" s="158" t="s">
        <v>35</v>
      </c>
      <c r="E9" s="159"/>
      <c r="F9" s="158" t="s">
        <v>36</v>
      </c>
      <c r="G9" s="159"/>
      <c r="H9" s="87" t="s">
        <v>22</v>
      </c>
      <c r="I9" s="69" t="s">
        <v>8</v>
      </c>
      <c r="J9" s="90" t="s">
        <v>10</v>
      </c>
    </row>
    <row r="10" spans="1:13" s="6" customFormat="1" ht="26.1" customHeight="1" thickBot="1" x14ac:dyDescent="0.2">
      <c r="A10" s="161" t="s">
        <v>0</v>
      </c>
      <c r="B10" s="162"/>
      <c r="C10" s="109" t="s">
        <v>4</v>
      </c>
      <c r="D10" s="101" t="s">
        <v>6</v>
      </c>
      <c r="E10" s="101" t="s">
        <v>5</v>
      </c>
      <c r="F10" s="101" t="s">
        <v>6</v>
      </c>
      <c r="G10" s="101" t="s">
        <v>5</v>
      </c>
      <c r="H10" s="74" t="s">
        <v>6</v>
      </c>
      <c r="I10" s="74" t="s">
        <v>7</v>
      </c>
      <c r="J10" s="74" t="s">
        <v>7</v>
      </c>
    </row>
    <row r="11" spans="1:13" ht="26.1" customHeight="1" x14ac:dyDescent="0.2">
      <c r="A11" s="79" t="s">
        <v>57</v>
      </c>
      <c r="B11" s="118"/>
      <c r="C11" s="66" t="s">
        <v>631</v>
      </c>
      <c r="D11" s="105" t="s">
        <v>645</v>
      </c>
      <c r="E11" s="110" t="s">
        <v>661</v>
      </c>
      <c r="F11" s="102" t="s">
        <v>645</v>
      </c>
      <c r="G11" s="117" t="s">
        <v>661</v>
      </c>
      <c r="H11" s="97">
        <v>44991</v>
      </c>
      <c r="I11" s="94">
        <f>H11+30</f>
        <v>45021</v>
      </c>
      <c r="J11" s="95">
        <f>I11+7</f>
        <v>45028</v>
      </c>
      <c r="K11" s="62"/>
      <c r="M11" s="124"/>
    </row>
    <row r="12" spans="1:13" ht="26.1" customHeight="1" x14ac:dyDescent="0.2">
      <c r="A12" s="98" t="s">
        <v>630</v>
      </c>
      <c r="B12" s="99"/>
      <c r="C12" s="100" t="s">
        <v>595</v>
      </c>
      <c r="D12" s="93" t="s">
        <v>646</v>
      </c>
      <c r="E12" s="119" t="s">
        <v>662</v>
      </c>
      <c r="F12" s="116" t="s">
        <v>677</v>
      </c>
      <c r="G12" s="117" t="s">
        <v>662</v>
      </c>
      <c r="H12" s="97">
        <v>44995</v>
      </c>
      <c r="I12" s="94">
        <f t="shared" ref="I12:I25" si="0">H12+30</f>
        <v>45025</v>
      </c>
      <c r="J12" s="95">
        <f t="shared" ref="J12:J25" si="1">I12+7</f>
        <v>45032</v>
      </c>
      <c r="K12" s="62"/>
      <c r="M12" s="124"/>
    </row>
    <row r="13" spans="1:13" ht="26.1" customHeight="1" x14ac:dyDescent="0.2">
      <c r="A13" s="98" t="s">
        <v>52</v>
      </c>
      <c r="B13" s="99"/>
      <c r="C13" s="100" t="s">
        <v>632</v>
      </c>
      <c r="D13" s="93" t="s">
        <v>647</v>
      </c>
      <c r="E13" s="119" t="s">
        <v>663</v>
      </c>
      <c r="F13" s="104" t="s">
        <v>678</v>
      </c>
      <c r="G13" s="117" t="s">
        <v>687</v>
      </c>
      <c r="H13" s="97">
        <v>44997</v>
      </c>
      <c r="I13" s="94">
        <f t="shared" si="0"/>
        <v>45027</v>
      </c>
      <c r="J13" s="95">
        <f t="shared" si="1"/>
        <v>45034</v>
      </c>
      <c r="K13" s="62"/>
      <c r="M13" s="124"/>
    </row>
    <row r="14" spans="1:13" ht="26.1" customHeight="1" x14ac:dyDescent="0.2">
      <c r="A14" s="79" t="s">
        <v>57</v>
      </c>
      <c r="B14" s="118"/>
      <c r="C14" s="66" t="s">
        <v>633</v>
      </c>
      <c r="D14" s="105" t="s">
        <v>648</v>
      </c>
      <c r="E14" s="110" t="s">
        <v>664</v>
      </c>
      <c r="F14" s="102" t="s">
        <v>648</v>
      </c>
      <c r="G14" s="117" t="s">
        <v>664</v>
      </c>
      <c r="H14" s="97">
        <v>44998</v>
      </c>
      <c r="I14" s="94">
        <f t="shared" si="0"/>
        <v>45028</v>
      </c>
      <c r="J14" s="95">
        <f t="shared" si="1"/>
        <v>45035</v>
      </c>
      <c r="K14" s="62"/>
      <c r="M14" s="124"/>
    </row>
    <row r="15" spans="1:13" ht="25.5" customHeight="1" x14ac:dyDescent="0.2">
      <c r="A15" s="98" t="s">
        <v>630</v>
      </c>
      <c r="B15" s="99"/>
      <c r="C15" s="100" t="s">
        <v>634</v>
      </c>
      <c r="D15" s="93" t="s">
        <v>649</v>
      </c>
      <c r="E15" s="120" t="s">
        <v>665</v>
      </c>
      <c r="F15" s="102" t="s">
        <v>679</v>
      </c>
      <c r="G15" s="117" t="s">
        <v>665</v>
      </c>
      <c r="H15" s="93">
        <v>45002</v>
      </c>
      <c r="I15" s="94">
        <f t="shared" si="0"/>
        <v>45032</v>
      </c>
      <c r="J15" s="95">
        <f t="shared" si="1"/>
        <v>45039</v>
      </c>
      <c r="K15" s="62"/>
      <c r="M15" s="124"/>
    </row>
    <row r="16" spans="1:13" ht="25.5" customHeight="1" x14ac:dyDescent="0.2">
      <c r="A16" s="98" t="s">
        <v>52</v>
      </c>
      <c r="B16" s="99"/>
      <c r="C16" s="66" t="s">
        <v>635</v>
      </c>
      <c r="D16" s="93" t="s">
        <v>650</v>
      </c>
      <c r="E16" s="120" t="s">
        <v>666</v>
      </c>
      <c r="F16" s="102" t="s">
        <v>680</v>
      </c>
      <c r="G16" s="117" t="s">
        <v>688</v>
      </c>
      <c r="H16" s="122">
        <v>45004</v>
      </c>
      <c r="I16" s="94">
        <f t="shared" si="0"/>
        <v>45034</v>
      </c>
      <c r="J16" s="95">
        <f t="shared" si="1"/>
        <v>45041</v>
      </c>
      <c r="K16" s="62"/>
      <c r="M16" s="124"/>
    </row>
    <row r="17" spans="1:28" ht="25.5" customHeight="1" x14ac:dyDescent="0.2">
      <c r="A17" s="79" t="s">
        <v>57</v>
      </c>
      <c r="B17" s="99"/>
      <c r="C17" s="100" t="s">
        <v>636</v>
      </c>
      <c r="D17" s="93" t="s">
        <v>651</v>
      </c>
      <c r="E17" s="120" t="s">
        <v>667</v>
      </c>
      <c r="F17" s="102" t="s">
        <v>651</v>
      </c>
      <c r="G17" s="117" t="s">
        <v>667</v>
      </c>
      <c r="H17" s="122">
        <v>45005</v>
      </c>
      <c r="I17" s="94">
        <f t="shared" si="0"/>
        <v>45035</v>
      </c>
      <c r="J17" s="95">
        <f t="shared" si="1"/>
        <v>45042</v>
      </c>
      <c r="K17" s="62"/>
      <c r="M17" s="124"/>
    </row>
    <row r="18" spans="1:28" ht="25.5" customHeight="1" x14ac:dyDescent="0.2">
      <c r="A18" s="98" t="s">
        <v>630</v>
      </c>
      <c r="B18" s="99"/>
      <c r="C18" s="100" t="s">
        <v>637</v>
      </c>
      <c r="D18" s="93" t="s">
        <v>652</v>
      </c>
      <c r="E18" s="120" t="s">
        <v>669</v>
      </c>
      <c r="F18" s="102" t="s">
        <v>681</v>
      </c>
      <c r="G18" s="117" t="s">
        <v>668</v>
      </c>
      <c r="H18" s="122">
        <v>45009</v>
      </c>
      <c r="I18" s="94">
        <f t="shared" si="0"/>
        <v>45039</v>
      </c>
      <c r="J18" s="95">
        <f t="shared" si="1"/>
        <v>45046</v>
      </c>
      <c r="K18" s="62"/>
      <c r="M18" s="124"/>
    </row>
    <row r="19" spans="1:28" ht="25.5" customHeight="1" x14ac:dyDescent="0.2">
      <c r="A19" s="98" t="s">
        <v>52</v>
      </c>
      <c r="B19" s="99"/>
      <c r="C19" s="66" t="s">
        <v>638</v>
      </c>
      <c r="D19" s="93" t="s">
        <v>653</v>
      </c>
      <c r="E19" s="120" t="s">
        <v>671</v>
      </c>
      <c r="F19" s="102" t="s">
        <v>682</v>
      </c>
      <c r="G19" s="117" t="s">
        <v>671</v>
      </c>
      <c r="H19" s="122">
        <v>45011</v>
      </c>
      <c r="I19" s="94">
        <f t="shared" si="0"/>
        <v>45041</v>
      </c>
      <c r="J19" s="95">
        <f t="shared" si="1"/>
        <v>45048</v>
      </c>
      <c r="K19" s="62"/>
      <c r="M19" s="124"/>
    </row>
    <row r="20" spans="1:28" ht="25.5" customHeight="1" x14ac:dyDescent="0.2">
      <c r="A20" s="79" t="s">
        <v>57</v>
      </c>
      <c r="B20" s="99"/>
      <c r="C20" s="100" t="s">
        <v>639</v>
      </c>
      <c r="D20" s="93" t="s">
        <v>655</v>
      </c>
      <c r="E20" s="120" t="s">
        <v>670</v>
      </c>
      <c r="F20" s="102" t="s">
        <v>654</v>
      </c>
      <c r="G20" s="117" t="s">
        <v>670</v>
      </c>
      <c r="H20" s="122">
        <v>45012</v>
      </c>
      <c r="I20" s="94">
        <f t="shared" si="0"/>
        <v>45042</v>
      </c>
      <c r="J20" s="95">
        <f t="shared" si="1"/>
        <v>45049</v>
      </c>
      <c r="K20" s="62"/>
      <c r="M20" s="124"/>
    </row>
    <row r="21" spans="1:28" ht="25.5" customHeight="1" x14ac:dyDescent="0.2">
      <c r="A21" s="98" t="s">
        <v>630</v>
      </c>
      <c r="B21" s="99"/>
      <c r="C21" s="100" t="s">
        <v>640</v>
      </c>
      <c r="D21" s="93" t="s">
        <v>656</v>
      </c>
      <c r="E21" s="120" t="s">
        <v>672</v>
      </c>
      <c r="F21" s="102" t="s">
        <v>683</v>
      </c>
      <c r="G21" s="117" t="s">
        <v>672</v>
      </c>
      <c r="H21" s="122">
        <v>45016</v>
      </c>
      <c r="I21" s="94">
        <f t="shared" si="0"/>
        <v>45046</v>
      </c>
      <c r="J21" s="95">
        <f t="shared" si="1"/>
        <v>45053</v>
      </c>
      <c r="K21" s="62"/>
      <c r="M21" s="124"/>
    </row>
    <row r="22" spans="1:28" ht="25.5" customHeight="1" x14ac:dyDescent="0.2">
      <c r="A22" s="98" t="s">
        <v>52</v>
      </c>
      <c r="B22" s="99"/>
      <c r="C22" s="66" t="s">
        <v>641</v>
      </c>
      <c r="D22" s="93" t="s">
        <v>657</v>
      </c>
      <c r="E22" s="120" t="s">
        <v>673</v>
      </c>
      <c r="F22" s="102" t="s">
        <v>684</v>
      </c>
      <c r="G22" s="117" t="s">
        <v>689</v>
      </c>
      <c r="H22" s="122">
        <v>45018</v>
      </c>
      <c r="I22" s="94">
        <f t="shared" si="0"/>
        <v>45048</v>
      </c>
      <c r="J22" s="95">
        <f t="shared" si="1"/>
        <v>45055</v>
      </c>
      <c r="K22" s="62"/>
      <c r="M22" s="124"/>
    </row>
    <row r="23" spans="1:28" ht="25.5" customHeight="1" x14ac:dyDescent="0.2">
      <c r="A23" s="79" t="s">
        <v>57</v>
      </c>
      <c r="B23" s="99"/>
      <c r="C23" s="100" t="s">
        <v>642</v>
      </c>
      <c r="D23" s="103" t="s">
        <v>658</v>
      </c>
      <c r="E23" s="117" t="s">
        <v>674</v>
      </c>
      <c r="F23" s="93" t="s">
        <v>658</v>
      </c>
      <c r="G23" s="117" t="s">
        <v>674</v>
      </c>
      <c r="H23" s="122">
        <v>45019</v>
      </c>
      <c r="I23" s="94">
        <f t="shared" si="0"/>
        <v>45049</v>
      </c>
      <c r="J23" s="95">
        <f t="shared" si="1"/>
        <v>45056</v>
      </c>
      <c r="K23" s="62"/>
      <c r="M23" s="124"/>
    </row>
    <row r="24" spans="1:28" ht="25.5" customHeight="1" x14ac:dyDescent="0.2">
      <c r="A24" s="98" t="s">
        <v>630</v>
      </c>
      <c r="B24" s="114"/>
      <c r="C24" s="100" t="s">
        <v>643</v>
      </c>
      <c r="D24" s="103" t="s">
        <v>659</v>
      </c>
      <c r="E24" s="117" t="s">
        <v>675</v>
      </c>
      <c r="F24" s="93" t="s">
        <v>685</v>
      </c>
      <c r="G24" s="117" t="s">
        <v>675</v>
      </c>
      <c r="H24" s="122">
        <v>45023</v>
      </c>
      <c r="I24" s="94">
        <f t="shared" si="0"/>
        <v>45053</v>
      </c>
      <c r="J24" s="95">
        <f t="shared" si="1"/>
        <v>45060</v>
      </c>
      <c r="K24" s="62"/>
      <c r="M24" s="124"/>
    </row>
    <row r="25" spans="1:28" ht="24.75" customHeight="1" x14ac:dyDescent="0.2">
      <c r="A25" s="98" t="s">
        <v>54</v>
      </c>
      <c r="B25" s="99"/>
      <c r="C25" s="100" t="s">
        <v>644</v>
      </c>
      <c r="D25" s="102" t="s">
        <v>660</v>
      </c>
      <c r="E25" s="102" t="s">
        <v>676</v>
      </c>
      <c r="F25" s="102" t="s">
        <v>686</v>
      </c>
      <c r="G25" s="102" t="s">
        <v>690</v>
      </c>
      <c r="H25" s="93">
        <v>45025</v>
      </c>
      <c r="I25" s="94">
        <f t="shared" si="0"/>
        <v>45055</v>
      </c>
      <c r="J25" s="95">
        <f t="shared" si="1"/>
        <v>45062</v>
      </c>
      <c r="K25" s="62"/>
      <c r="M25" s="124"/>
    </row>
    <row r="26" spans="1:28" ht="13.5" customHeight="1" x14ac:dyDescent="0.2">
      <c r="A26" s="57"/>
      <c r="B26" s="2"/>
      <c r="G26" s="24"/>
      <c r="H26" s="45"/>
      <c r="I26" s="45"/>
      <c r="J26" s="45"/>
      <c r="K26" s="62"/>
    </row>
    <row r="27" spans="1:28" ht="26.25" customHeight="1" x14ac:dyDescent="0.2">
      <c r="A27" s="7"/>
      <c r="B27" s="113" t="s">
        <v>37</v>
      </c>
      <c r="C27" s="80" t="s">
        <v>38</v>
      </c>
      <c r="E27" s="81"/>
      <c r="F27" s="112" t="s">
        <v>42</v>
      </c>
      <c r="G27" s="91" t="s">
        <v>43</v>
      </c>
      <c r="H27" s="25"/>
      <c r="I27" s="45"/>
      <c r="J27" s="25"/>
      <c r="K27" s="25"/>
    </row>
    <row r="28" spans="1:28" ht="26.25" customHeight="1" x14ac:dyDescent="0.2">
      <c r="A28" s="82"/>
      <c r="B28" s="82"/>
      <c r="C28" s="80" t="s">
        <v>39</v>
      </c>
      <c r="E28" s="81"/>
      <c r="F28" s="3"/>
      <c r="G28" s="3" t="s">
        <v>44</v>
      </c>
      <c r="H28" s="25"/>
      <c r="I28" s="3"/>
      <c r="J28" s="25"/>
      <c r="K28" s="25"/>
    </row>
    <row r="29" spans="1:28" s="24" customFormat="1" ht="26.25" customHeight="1" x14ac:dyDescent="0.2">
      <c r="A29" s="83"/>
      <c r="B29" s="83"/>
      <c r="C29" s="7" t="s">
        <v>40</v>
      </c>
      <c r="D29"/>
      <c r="E29" s="81"/>
      <c r="F29" s="3"/>
      <c r="G29" s="92" t="s">
        <v>45</v>
      </c>
      <c r="H29" s="7"/>
      <c r="I29" s="81"/>
      <c r="J29" s="7"/>
      <c r="K29" s="7"/>
      <c r="L29"/>
      <c r="M29"/>
      <c r="N29"/>
      <c r="O29"/>
      <c r="P29"/>
      <c r="Q29"/>
      <c r="R29" s="7"/>
      <c r="S29" s="7"/>
      <c r="T29" s="7"/>
      <c r="U29"/>
      <c r="V29"/>
      <c r="W29"/>
      <c r="X29"/>
      <c r="Y29"/>
      <c r="Z29"/>
    </row>
    <row r="30" spans="1:28" s="24" customFormat="1" ht="26.25" customHeight="1" x14ac:dyDescent="0.2">
      <c r="A30" s="7"/>
      <c r="B30" s="7"/>
      <c r="C30" s="7" t="s">
        <v>41</v>
      </c>
      <c r="D30" s="11"/>
      <c r="E30"/>
      <c r="F30" s="3"/>
      <c r="G30" s="7" t="s">
        <v>46</v>
      </c>
      <c r="H30" s="7"/>
      <c r="I30" s="81"/>
      <c r="J30" s="7"/>
      <c r="K30" s="7"/>
      <c r="L30" s="3"/>
      <c r="M30"/>
      <c r="N30" s="80"/>
      <c r="O30"/>
      <c r="P30"/>
      <c r="Q30"/>
      <c r="R30" s="7"/>
      <c r="S30" s="7"/>
      <c r="T30" s="7"/>
      <c r="U30" s="80"/>
      <c r="V30"/>
      <c r="W30"/>
      <c r="X30"/>
      <c r="Y30" s="81"/>
      <c r="Z30" s="1"/>
    </row>
    <row r="31" spans="1:28" s="24" customFormat="1" ht="12.75" customHeight="1" x14ac:dyDescent="0.2">
      <c r="A31"/>
      <c r="B31"/>
      <c r="C31"/>
      <c r="D31"/>
      <c r="E31"/>
      <c r="F31"/>
      <c r="G31"/>
      <c r="H31"/>
      <c r="I31"/>
      <c r="J31" s="10"/>
      <c r="M31"/>
      <c r="N31" s="3"/>
      <c r="O31"/>
      <c r="P31"/>
      <c r="Q31"/>
      <c r="R31" s="7"/>
      <c r="S31" s="82"/>
      <c r="T31" s="82"/>
      <c r="U31" s="80"/>
      <c r="V31"/>
      <c r="W31"/>
      <c r="X31"/>
      <c r="Y31" s="81"/>
      <c r="Z31"/>
    </row>
    <row r="32" spans="1:28" s="24" customFormat="1" ht="26.25" customHeight="1" x14ac:dyDescent="0.2">
      <c r="A32" s="33" t="s">
        <v>1</v>
      </c>
      <c r="B32" s="34"/>
      <c r="C32" s="35"/>
      <c r="D32" s="36"/>
      <c r="E32" s="42"/>
      <c r="F32" s="11"/>
      <c r="G32" s="11"/>
      <c r="H32" s="11"/>
      <c r="I32" s="7"/>
      <c r="J32" s="7"/>
      <c r="K32"/>
      <c r="L32"/>
      <c r="M32"/>
      <c r="N32" s="3"/>
      <c r="O32"/>
      <c r="P32"/>
      <c r="Q32"/>
      <c r="R32"/>
      <c r="S32" s="83"/>
      <c r="T32" s="83"/>
      <c r="U32" s="7"/>
      <c r="V32"/>
      <c r="W32"/>
      <c r="X32"/>
      <c r="Y32" s="81"/>
      <c r="Z32" s="2"/>
      <c r="AA32" s="23"/>
      <c r="AB32" s="23"/>
    </row>
    <row r="33" spans="1:26" s="23" customFormat="1" ht="26.25" customHeight="1" x14ac:dyDescent="0.2">
      <c r="A33" s="89" t="s">
        <v>18</v>
      </c>
      <c r="B33"/>
      <c r="C33"/>
      <c r="D33" s="37"/>
      <c r="E33" s="106"/>
      <c r="F33"/>
      <c r="G33"/>
      <c r="H33"/>
      <c r="I33" s="7"/>
      <c r="J33" s="7"/>
      <c r="K33"/>
      <c r="L33"/>
      <c r="M33"/>
      <c r="N33"/>
      <c r="O33"/>
      <c r="P33"/>
      <c r="Q33"/>
      <c r="R33" s="7"/>
      <c r="S33" s="7"/>
      <c r="T33" s="7"/>
      <c r="U33" s="7"/>
      <c r="V33" s="11"/>
      <c r="W33" s="11"/>
      <c r="X33" s="84"/>
      <c r="Y33"/>
      <c r="Z33" s="1"/>
    </row>
    <row r="34" spans="1:26" s="23" customFormat="1" ht="12.75" customHeight="1" x14ac:dyDescent="0.2">
      <c r="A34" s="40"/>
      <c r="B34" s="18"/>
      <c r="C34" s="19"/>
      <c r="D34" s="41" t="s">
        <v>31</v>
      </c>
      <c r="E34" s="107"/>
      <c r="F34"/>
      <c r="G34"/>
      <c r="H34"/>
      <c r="J34" s="7"/>
      <c r="K34"/>
      <c r="L34"/>
    </row>
    <row r="35" spans="1:26" s="23" customFormat="1" ht="13.5" customHeight="1" x14ac:dyDescent="0.2">
      <c r="A35" s="52" t="s">
        <v>31</v>
      </c>
      <c r="B35" s="53"/>
      <c r="C35" s="54"/>
      <c r="D35" s="55"/>
      <c r="E35" s="108"/>
      <c r="F35"/>
      <c r="G35"/>
      <c r="H35"/>
      <c r="I35" s="49"/>
      <c r="J35"/>
    </row>
    <row r="36" spans="1:26" s="23" customFormat="1" ht="11.25" customHeight="1" x14ac:dyDescent="0.2">
      <c r="A36" s="2"/>
      <c r="B36" s="47"/>
      <c r="C36" s="13"/>
      <c r="D36" s="50"/>
      <c r="E36" s="50"/>
      <c r="F36" s="31"/>
      <c r="G36" s="31"/>
      <c r="H36" s="31"/>
      <c r="I36" s="50"/>
    </row>
    <row r="37" spans="1:26" s="23" customFormat="1" ht="26.25" customHeight="1" x14ac:dyDescent="0.2">
      <c r="A37" s="2" t="s">
        <v>47</v>
      </c>
      <c r="B37" s="47"/>
      <c r="C37" s="13"/>
      <c r="D37" s="50"/>
      <c r="E37" s="50"/>
      <c r="I37" s="49"/>
    </row>
    <row r="38" spans="1:26" s="23" customFormat="1" ht="26.25" customHeight="1" x14ac:dyDescent="0.2">
      <c r="A38" s="49" t="s">
        <v>48</v>
      </c>
      <c r="B38" s="47"/>
      <c r="C38" s="13"/>
      <c r="D38" s="50"/>
      <c r="E38" s="50"/>
      <c r="I38" s="49"/>
    </row>
    <row r="39" spans="1:26" s="23" customFormat="1" ht="26.25" customHeight="1" x14ac:dyDescent="0.2">
      <c r="A39" s="2" t="s">
        <v>49</v>
      </c>
      <c r="B39" s="2"/>
      <c r="C39" s="4"/>
      <c r="D39" s="50"/>
      <c r="E39" s="50"/>
      <c r="I39" s="49"/>
    </row>
    <row r="40" spans="1:26" ht="24.75" customHeight="1" x14ac:dyDescent="0.2">
      <c r="A40" s="2" t="s">
        <v>50</v>
      </c>
      <c r="B40" s="2"/>
      <c r="C40" s="4"/>
      <c r="D40" s="50"/>
    </row>
  </sheetData>
  <mergeCells count="6">
    <mergeCell ref="A10:B10"/>
    <mergeCell ref="A1:E3"/>
    <mergeCell ref="K4:L4"/>
    <mergeCell ref="A5:C6"/>
    <mergeCell ref="D9:E9"/>
    <mergeCell ref="F9:G9"/>
  </mergeCells>
  <phoneticPr fontId="2"/>
  <hyperlinks>
    <hyperlink ref="L3" r:id="rId1" xr:uid="{D3C50E94-58B6-4F84-BC82-C0A41B876BC5}"/>
  </hyperlinks>
  <pageMargins left="0.81" right="0.23622047244094491" top="0.35433070866141736" bottom="0.18" header="0" footer="0"/>
  <pageSetup paperSize="9" scale="65" fitToHeight="0" orientation="landscape" horizontalDpi="4294967293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32C71-99F5-4833-BF49-1E846494FB12}">
  <dimension ref="A1:AB40"/>
  <sheetViews>
    <sheetView topLeftCell="D1" workbookViewId="0">
      <selection activeCell="N6" sqref="N6"/>
    </sheetView>
  </sheetViews>
  <sheetFormatPr defaultColWidth="9" defaultRowHeight="13.5" x14ac:dyDescent="0.15"/>
  <cols>
    <col min="1" max="1" width="18.625" customWidth="1"/>
    <col min="2" max="2" width="19.625" customWidth="1"/>
    <col min="3" max="3" width="15.625" customWidth="1"/>
    <col min="4" max="4" width="22.5" bestFit="1" customWidth="1"/>
    <col min="5" max="5" width="16.75" bestFit="1" customWidth="1"/>
    <col min="6" max="6" width="22.125" bestFit="1" customWidth="1"/>
    <col min="7" max="7" width="18.875" customWidth="1"/>
    <col min="8" max="8" width="18.5" customWidth="1"/>
    <col min="9" max="9" width="20.625" customWidth="1"/>
    <col min="10" max="10" width="26.5" customWidth="1"/>
    <col min="11" max="11" width="9.375" hidden="1" customWidth="1"/>
    <col min="12" max="12" width="5.75" hidden="1" customWidth="1"/>
  </cols>
  <sheetData>
    <row r="1" spans="1:13" ht="23.25" customHeight="1" x14ac:dyDescent="0.3">
      <c r="A1" s="164" t="s">
        <v>23</v>
      </c>
      <c r="B1" s="165"/>
      <c r="C1" s="165"/>
      <c r="D1" s="165"/>
      <c r="E1" s="165"/>
      <c r="F1" s="27"/>
      <c r="G1" s="27"/>
      <c r="H1" s="27"/>
      <c r="I1" s="27"/>
      <c r="J1" s="27"/>
      <c r="K1" s="27"/>
      <c r="L1" s="26" t="s">
        <v>24</v>
      </c>
    </row>
    <row r="2" spans="1:13" ht="23.25" customHeight="1" x14ac:dyDescent="0.3">
      <c r="A2" s="165"/>
      <c r="B2" s="165"/>
      <c r="C2" s="165"/>
      <c r="D2" s="165"/>
      <c r="E2" s="165"/>
      <c r="F2" s="27"/>
      <c r="G2" s="27"/>
      <c r="H2" s="27"/>
      <c r="I2" s="27"/>
      <c r="J2" s="96" t="s">
        <v>51</v>
      </c>
      <c r="K2" s="27"/>
      <c r="L2" s="26" t="s">
        <v>25</v>
      </c>
    </row>
    <row r="3" spans="1:13" ht="23.25" customHeight="1" x14ac:dyDescent="0.2">
      <c r="A3" s="165"/>
      <c r="B3" s="165"/>
      <c r="C3" s="165"/>
      <c r="D3" s="165"/>
      <c r="E3" s="165"/>
      <c r="F3" s="27"/>
      <c r="G3" s="27"/>
      <c r="H3" s="27"/>
      <c r="I3" s="27"/>
      <c r="J3" s="96" t="s">
        <v>55</v>
      </c>
      <c r="K3" s="27"/>
      <c r="L3" s="71" t="s">
        <v>26</v>
      </c>
    </row>
    <row r="4" spans="1:13" ht="23.25" customHeight="1" x14ac:dyDescent="0.2">
      <c r="A4" s="63" t="s">
        <v>21</v>
      </c>
      <c r="B4" s="28"/>
      <c r="C4" s="28"/>
      <c r="D4" s="28"/>
      <c r="E4" s="28"/>
      <c r="J4" s="123">
        <v>45008</v>
      </c>
      <c r="K4" s="155">
        <v>43681</v>
      </c>
      <c r="L4" s="156"/>
    </row>
    <row r="5" spans="1:13" ht="24" customHeight="1" x14ac:dyDescent="0.2">
      <c r="A5" s="157" t="s">
        <v>59</v>
      </c>
      <c r="B5" s="157"/>
      <c r="C5" s="157"/>
      <c r="D5" s="49"/>
    </row>
    <row r="6" spans="1:13" s="6" customFormat="1" ht="24" customHeight="1" x14ac:dyDescent="0.2">
      <c r="A6" s="157"/>
      <c r="B6" s="157"/>
      <c r="C6" s="157"/>
      <c r="D6" s="30"/>
      <c r="E6" s="15"/>
      <c r="F6" s="15"/>
      <c r="G6" s="15"/>
      <c r="H6" s="15"/>
      <c r="I6" s="2"/>
      <c r="J6"/>
      <c r="L6" s="5"/>
    </row>
    <row r="7" spans="1:13" s="6" customFormat="1" ht="22.5" customHeight="1" x14ac:dyDescent="0.3">
      <c r="A7" s="29"/>
      <c r="B7" s="9"/>
      <c r="C7" s="9"/>
      <c r="D7" s="61" t="s">
        <v>31</v>
      </c>
      <c r="E7" s="15"/>
      <c r="F7" s="15"/>
      <c r="G7" s="15"/>
      <c r="H7" s="15"/>
      <c r="I7" s="2"/>
    </row>
    <row r="8" spans="1:13" s="6" customFormat="1" ht="10.5" customHeight="1" thickBot="1" x14ac:dyDescent="0.35">
      <c r="A8" s="48"/>
      <c r="B8" s="9"/>
      <c r="C8" s="9"/>
      <c r="D8" s="22"/>
      <c r="E8" s="15"/>
      <c r="F8" s="15"/>
      <c r="G8" s="15"/>
      <c r="H8" s="15"/>
      <c r="I8" s="2"/>
    </row>
    <row r="9" spans="1:13" ht="26.1" customHeight="1" thickBot="1" x14ac:dyDescent="0.2">
      <c r="A9" s="78"/>
      <c r="B9" s="21"/>
      <c r="C9" s="8"/>
      <c r="D9" s="158" t="s">
        <v>35</v>
      </c>
      <c r="E9" s="159"/>
      <c r="F9" s="158" t="s">
        <v>36</v>
      </c>
      <c r="G9" s="159"/>
      <c r="H9" s="87" t="s">
        <v>22</v>
      </c>
      <c r="I9" s="69" t="s">
        <v>8</v>
      </c>
      <c r="J9" s="90" t="s">
        <v>10</v>
      </c>
    </row>
    <row r="10" spans="1:13" s="6" customFormat="1" ht="26.1" customHeight="1" thickBot="1" x14ac:dyDescent="0.2">
      <c r="A10" s="161" t="s">
        <v>0</v>
      </c>
      <c r="B10" s="162"/>
      <c r="C10" s="109" t="s">
        <v>4</v>
      </c>
      <c r="D10" s="101" t="s">
        <v>6</v>
      </c>
      <c r="E10" s="101" t="s">
        <v>5</v>
      </c>
      <c r="F10" s="101" t="s">
        <v>6</v>
      </c>
      <c r="G10" s="101" t="s">
        <v>5</v>
      </c>
      <c r="H10" s="74" t="s">
        <v>6</v>
      </c>
      <c r="I10" s="74" t="s">
        <v>7</v>
      </c>
      <c r="J10" s="74" t="s">
        <v>7</v>
      </c>
    </row>
    <row r="11" spans="1:13" ht="26.1" customHeight="1" x14ac:dyDescent="0.2">
      <c r="A11" s="125" t="s">
        <v>630</v>
      </c>
      <c r="B11" s="126"/>
      <c r="C11" s="128" t="s">
        <v>643</v>
      </c>
      <c r="D11" s="139" t="s">
        <v>659</v>
      </c>
      <c r="E11" s="129" t="s">
        <v>675</v>
      </c>
      <c r="F11" s="130" t="s">
        <v>685</v>
      </c>
      <c r="G11" s="131" t="s">
        <v>675</v>
      </c>
      <c r="H11" s="132">
        <v>45023</v>
      </c>
      <c r="I11" s="133">
        <f>H11+30</f>
        <v>45053</v>
      </c>
      <c r="J11" s="134">
        <f>I11+7</f>
        <v>45060</v>
      </c>
      <c r="K11" s="62"/>
      <c r="M11" s="124"/>
    </row>
    <row r="12" spans="1:13" ht="26.1" customHeight="1" x14ac:dyDescent="0.2">
      <c r="A12" s="98" t="s">
        <v>54</v>
      </c>
      <c r="B12" s="99"/>
      <c r="C12" s="100" t="s">
        <v>644</v>
      </c>
      <c r="D12" s="140" t="s">
        <v>703</v>
      </c>
      <c r="E12" s="119" t="s">
        <v>676</v>
      </c>
      <c r="F12" s="116" t="s">
        <v>686</v>
      </c>
      <c r="G12" s="117" t="s">
        <v>690</v>
      </c>
      <c r="H12" s="97">
        <v>45025</v>
      </c>
      <c r="I12" s="94">
        <f t="shared" ref="I12:I24" si="0">H12+30</f>
        <v>45055</v>
      </c>
      <c r="J12" s="95">
        <f t="shared" ref="J12:J24" si="1">I12+7</f>
        <v>45062</v>
      </c>
      <c r="K12" s="62"/>
      <c r="M12" s="124"/>
    </row>
    <row r="13" spans="1:13" ht="26.1" customHeight="1" x14ac:dyDescent="0.2">
      <c r="A13" s="141" t="s">
        <v>57</v>
      </c>
      <c r="B13" s="142"/>
      <c r="C13" s="143" t="s">
        <v>691</v>
      </c>
      <c r="D13" s="144" t="s">
        <v>704</v>
      </c>
      <c r="E13" s="145" t="s">
        <v>716</v>
      </c>
      <c r="F13" s="146" t="s">
        <v>704</v>
      </c>
      <c r="G13" s="147" t="s">
        <v>716</v>
      </c>
      <c r="H13" s="148">
        <v>45026</v>
      </c>
      <c r="I13" s="149">
        <f t="shared" si="0"/>
        <v>45056</v>
      </c>
      <c r="J13" s="150">
        <f t="shared" si="1"/>
        <v>45063</v>
      </c>
      <c r="K13" s="62"/>
      <c r="M13" s="124"/>
    </row>
    <row r="14" spans="1:13" ht="26.1" customHeight="1" x14ac:dyDescent="0.2">
      <c r="A14" s="125" t="s">
        <v>630</v>
      </c>
      <c r="B14" s="126"/>
      <c r="C14" s="128" t="s">
        <v>692</v>
      </c>
      <c r="D14" s="139" t="s">
        <v>705</v>
      </c>
      <c r="E14" s="129" t="s">
        <v>717</v>
      </c>
      <c r="F14" s="130" t="s">
        <v>727</v>
      </c>
      <c r="G14" s="131" t="s">
        <v>717</v>
      </c>
      <c r="H14" s="132">
        <v>45030</v>
      </c>
      <c r="I14" s="133">
        <f t="shared" si="0"/>
        <v>45060</v>
      </c>
      <c r="J14" s="134">
        <f t="shared" si="1"/>
        <v>45067</v>
      </c>
      <c r="K14" s="62"/>
      <c r="M14" s="124"/>
    </row>
    <row r="15" spans="1:13" ht="25.5" customHeight="1" x14ac:dyDescent="0.2">
      <c r="A15" s="98" t="s">
        <v>54</v>
      </c>
      <c r="B15" s="99"/>
      <c r="C15" s="100" t="s">
        <v>693</v>
      </c>
      <c r="D15" s="140" t="s">
        <v>706</v>
      </c>
      <c r="E15" s="120" t="s">
        <v>718</v>
      </c>
      <c r="F15" s="102" t="s">
        <v>728</v>
      </c>
      <c r="G15" s="117" t="s">
        <v>736</v>
      </c>
      <c r="H15" s="93">
        <v>45032</v>
      </c>
      <c r="I15" s="94">
        <f t="shared" si="0"/>
        <v>45062</v>
      </c>
      <c r="J15" s="95">
        <f t="shared" si="1"/>
        <v>45069</v>
      </c>
      <c r="K15" s="62"/>
      <c r="M15" s="124"/>
    </row>
    <row r="16" spans="1:13" ht="25.5" customHeight="1" x14ac:dyDescent="0.2">
      <c r="A16" s="141" t="s">
        <v>57</v>
      </c>
      <c r="B16" s="142"/>
      <c r="C16" s="151" t="s">
        <v>694</v>
      </c>
      <c r="D16" s="149" t="s">
        <v>707</v>
      </c>
      <c r="E16" s="152" t="s">
        <v>719</v>
      </c>
      <c r="F16" s="153" t="s">
        <v>707</v>
      </c>
      <c r="G16" s="147" t="s">
        <v>719</v>
      </c>
      <c r="H16" s="154">
        <v>45033</v>
      </c>
      <c r="I16" s="149">
        <f t="shared" si="0"/>
        <v>45063</v>
      </c>
      <c r="J16" s="150">
        <f t="shared" si="1"/>
        <v>45070</v>
      </c>
      <c r="K16" s="62"/>
      <c r="M16" s="124"/>
    </row>
    <row r="17" spans="1:28" ht="25.5" customHeight="1" x14ac:dyDescent="0.2">
      <c r="A17" s="125" t="s">
        <v>630</v>
      </c>
      <c r="B17" s="126"/>
      <c r="C17" s="135" t="s">
        <v>695</v>
      </c>
      <c r="D17" s="133" t="s">
        <v>708</v>
      </c>
      <c r="E17" s="136" t="s">
        <v>720</v>
      </c>
      <c r="F17" s="130" t="s">
        <v>729</v>
      </c>
      <c r="G17" s="131" t="s">
        <v>720</v>
      </c>
      <c r="H17" s="137">
        <v>45037</v>
      </c>
      <c r="I17" s="133">
        <f t="shared" si="0"/>
        <v>45067</v>
      </c>
      <c r="J17" s="134">
        <f t="shared" si="1"/>
        <v>45074</v>
      </c>
      <c r="K17" s="62"/>
      <c r="M17" s="124"/>
    </row>
    <row r="18" spans="1:28" ht="25.5" customHeight="1" x14ac:dyDescent="0.2">
      <c r="A18" s="98" t="s">
        <v>54</v>
      </c>
      <c r="B18" s="99"/>
      <c r="C18" s="100" t="s">
        <v>696</v>
      </c>
      <c r="D18" s="93" t="s">
        <v>709</v>
      </c>
      <c r="E18" s="120" t="s">
        <v>721</v>
      </c>
      <c r="F18" s="102" t="s">
        <v>730</v>
      </c>
      <c r="G18" s="117" t="s">
        <v>737</v>
      </c>
      <c r="H18" s="122">
        <v>45039</v>
      </c>
      <c r="I18" s="94">
        <f t="shared" si="0"/>
        <v>45069</v>
      </c>
      <c r="J18" s="95">
        <f t="shared" si="1"/>
        <v>45076</v>
      </c>
      <c r="K18" s="62"/>
      <c r="M18" s="124"/>
    </row>
    <row r="19" spans="1:28" ht="25.5" customHeight="1" x14ac:dyDescent="0.2">
      <c r="A19" s="141" t="s">
        <v>57</v>
      </c>
      <c r="B19" s="142"/>
      <c r="C19" s="151" t="s">
        <v>697</v>
      </c>
      <c r="D19" s="149" t="s">
        <v>710</v>
      </c>
      <c r="E19" s="152" t="s">
        <v>722</v>
      </c>
      <c r="F19" s="153" t="s">
        <v>710</v>
      </c>
      <c r="G19" s="147" t="s">
        <v>722</v>
      </c>
      <c r="H19" s="154">
        <v>45040</v>
      </c>
      <c r="I19" s="149">
        <f t="shared" si="0"/>
        <v>45070</v>
      </c>
      <c r="J19" s="150">
        <f t="shared" si="1"/>
        <v>45077</v>
      </c>
      <c r="K19" s="62"/>
      <c r="M19" s="124"/>
    </row>
    <row r="20" spans="1:28" ht="25.5" customHeight="1" x14ac:dyDescent="0.2">
      <c r="A20" s="125" t="s">
        <v>630</v>
      </c>
      <c r="B20" s="126"/>
      <c r="C20" s="135" t="s">
        <v>698</v>
      </c>
      <c r="D20" s="133" t="s">
        <v>711</v>
      </c>
      <c r="E20" s="136" t="s">
        <v>722</v>
      </c>
      <c r="F20" s="130" t="s">
        <v>731</v>
      </c>
      <c r="G20" s="131" t="s">
        <v>722</v>
      </c>
      <c r="H20" s="137">
        <v>45044</v>
      </c>
      <c r="I20" s="133">
        <f t="shared" si="0"/>
        <v>45074</v>
      </c>
      <c r="J20" s="134">
        <f t="shared" si="1"/>
        <v>45081</v>
      </c>
      <c r="K20" s="62"/>
      <c r="M20" s="124"/>
    </row>
    <row r="21" spans="1:28" ht="25.5" customHeight="1" x14ac:dyDescent="0.2">
      <c r="A21" s="98" t="s">
        <v>54</v>
      </c>
      <c r="B21" s="99"/>
      <c r="C21" s="100" t="s">
        <v>699</v>
      </c>
      <c r="D21" s="93" t="s">
        <v>712</v>
      </c>
      <c r="E21" s="120" t="s">
        <v>723</v>
      </c>
      <c r="F21" s="102" t="s">
        <v>732</v>
      </c>
      <c r="G21" s="117" t="s">
        <v>738</v>
      </c>
      <c r="H21" s="122">
        <v>45046</v>
      </c>
      <c r="I21" s="94">
        <f t="shared" si="0"/>
        <v>45076</v>
      </c>
      <c r="J21" s="95">
        <f t="shared" si="1"/>
        <v>45083</v>
      </c>
      <c r="K21" s="62"/>
      <c r="M21" s="124"/>
    </row>
    <row r="22" spans="1:28" ht="25.5" customHeight="1" x14ac:dyDescent="0.2">
      <c r="A22" s="141" t="s">
        <v>57</v>
      </c>
      <c r="B22" s="142"/>
      <c r="C22" s="151" t="s">
        <v>700</v>
      </c>
      <c r="D22" s="149" t="s">
        <v>713</v>
      </c>
      <c r="E22" s="152" t="s">
        <v>724</v>
      </c>
      <c r="F22" s="153" t="s">
        <v>733</v>
      </c>
      <c r="G22" s="147" t="s">
        <v>724</v>
      </c>
      <c r="H22" s="154">
        <v>45047</v>
      </c>
      <c r="I22" s="149">
        <f t="shared" si="0"/>
        <v>45077</v>
      </c>
      <c r="J22" s="150">
        <f t="shared" si="1"/>
        <v>45084</v>
      </c>
      <c r="K22" s="62"/>
      <c r="M22" s="124"/>
    </row>
    <row r="23" spans="1:28" ht="25.5" customHeight="1" x14ac:dyDescent="0.2">
      <c r="A23" s="125" t="s">
        <v>630</v>
      </c>
      <c r="B23" s="126"/>
      <c r="C23" s="135" t="s">
        <v>701</v>
      </c>
      <c r="D23" s="138" t="s">
        <v>714</v>
      </c>
      <c r="E23" s="131" t="s">
        <v>725</v>
      </c>
      <c r="F23" s="133" t="s">
        <v>734</v>
      </c>
      <c r="G23" s="131" t="s">
        <v>725</v>
      </c>
      <c r="H23" s="137">
        <v>45051</v>
      </c>
      <c r="I23" s="133">
        <f t="shared" si="0"/>
        <v>45081</v>
      </c>
      <c r="J23" s="134">
        <f t="shared" si="1"/>
        <v>45088</v>
      </c>
      <c r="K23" s="62"/>
      <c r="M23" s="124"/>
    </row>
    <row r="24" spans="1:28" ht="25.5" customHeight="1" x14ac:dyDescent="0.2">
      <c r="A24" s="98" t="s">
        <v>54</v>
      </c>
      <c r="B24" s="99"/>
      <c r="C24" s="100" t="s">
        <v>702</v>
      </c>
      <c r="D24" s="103" t="s">
        <v>715</v>
      </c>
      <c r="E24" s="117" t="s">
        <v>726</v>
      </c>
      <c r="F24" s="93" t="s">
        <v>735</v>
      </c>
      <c r="G24" s="117" t="s">
        <v>739</v>
      </c>
      <c r="H24" s="122">
        <v>45053</v>
      </c>
      <c r="I24" s="94">
        <f t="shared" si="0"/>
        <v>45083</v>
      </c>
      <c r="J24" s="95">
        <f t="shared" si="1"/>
        <v>45090</v>
      </c>
      <c r="K24" s="62"/>
      <c r="M24" s="124"/>
    </row>
    <row r="25" spans="1:28" ht="24.75" customHeight="1" x14ac:dyDescent="0.2">
      <c r="A25" s="141"/>
      <c r="B25" s="142"/>
      <c r="C25" s="143"/>
      <c r="D25" s="153"/>
      <c r="E25" s="153"/>
      <c r="F25" s="153"/>
      <c r="G25" s="153"/>
      <c r="H25" s="149"/>
      <c r="I25" s="149"/>
      <c r="J25" s="150"/>
      <c r="K25" s="127"/>
      <c r="M25" s="124"/>
    </row>
    <row r="26" spans="1:28" ht="13.5" customHeight="1" x14ac:dyDescent="0.2">
      <c r="A26" s="57"/>
      <c r="B26" s="2"/>
      <c r="G26" s="24"/>
      <c r="H26" s="45"/>
      <c r="I26" s="45"/>
      <c r="J26" s="45"/>
      <c r="K26" s="62"/>
    </row>
    <row r="27" spans="1:28" ht="26.25" customHeight="1" x14ac:dyDescent="0.2">
      <c r="A27" s="7"/>
      <c r="B27" s="113" t="s">
        <v>37</v>
      </c>
      <c r="C27" s="80" t="s">
        <v>38</v>
      </c>
      <c r="E27" s="81"/>
      <c r="F27" s="112" t="s">
        <v>42</v>
      </c>
      <c r="G27" s="91" t="s">
        <v>43</v>
      </c>
      <c r="H27" s="25"/>
      <c r="I27" s="45"/>
      <c r="J27" s="25"/>
      <c r="K27" s="25"/>
    </row>
    <row r="28" spans="1:28" ht="26.25" customHeight="1" x14ac:dyDescent="0.2">
      <c r="A28" s="82"/>
      <c r="B28" s="82"/>
      <c r="C28" s="80" t="s">
        <v>39</v>
      </c>
      <c r="E28" s="81"/>
      <c r="F28" s="3"/>
      <c r="G28" s="3" t="s">
        <v>44</v>
      </c>
      <c r="H28" s="25"/>
      <c r="I28" s="3"/>
      <c r="J28" s="25"/>
      <c r="K28" s="25"/>
    </row>
    <row r="29" spans="1:28" s="24" customFormat="1" ht="26.25" customHeight="1" x14ac:dyDescent="0.2">
      <c r="A29" s="83"/>
      <c r="B29" s="83"/>
      <c r="C29" s="7" t="s">
        <v>40</v>
      </c>
      <c r="D29"/>
      <c r="E29" s="81"/>
      <c r="F29" s="3"/>
      <c r="G29" s="92" t="s">
        <v>45</v>
      </c>
      <c r="H29" s="7"/>
      <c r="I29" s="81"/>
      <c r="J29" s="7"/>
      <c r="K29" s="7"/>
      <c r="L29"/>
      <c r="M29"/>
      <c r="N29"/>
      <c r="O29"/>
      <c r="P29"/>
      <c r="Q29"/>
      <c r="R29" s="7"/>
      <c r="S29" s="7"/>
      <c r="T29" s="7"/>
      <c r="U29"/>
      <c r="V29"/>
      <c r="W29"/>
      <c r="X29"/>
      <c r="Y29"/>
      <c r="Z29"/>
    </row>
    <row r="30" spans="1:28" s="24" customFormat="1" ht="26.25" customHeight="1" x14ac:dyDescent="0.2">
      <c r="A30" s="7"/>
      <c r="B30" s="7"/>
      <c r="C30" s="7" t="s">
        <v>41</v>
      </c>
      <c r="D30" s="11"/>
      <c r="E30"/>
      <c r="F30" s="3"/>
      <c r="G30" s="7" t="s">
        <v>46</v>
      </c>
      <c r="H30" s="7"/>
      <c r="I30" s="81"/>
      <c r="J30" s="7"/>
      <c r="K30" s="7"/>
      <c r="L30" s="3"/>
      <c r="M30"/>
      <c r="N30" s="80"/>
      <c r="O30"/>
      <c r="P30"/>
      <c r="Q30"/>
      <c r="R30" s="7"/>
      <c r="S30" s="7"/>
      <c r="T30" s="7"/>
      <c r="U30" s="80"/>
      <c r="V30"/>
      <c r="W30"/>
      <c r="X30"/>
      <c r="Y30" s="81"/>
      <c r="Z30" s="1"/>
    </row>
    <row r="31" spans="1:28" s="24" customFormat="1" ht="12.75" customHeight="1" x14ac:dyDescent="0.2">
      <c r="A31"/>
      <c r="B31"/>
      <c r="C31"/>
      <c r="D31"/>
      <c r="E31"/>
      <c r="F31"/>
      <c r="G31"/>
      <c r="H31"/>
      <c r="I31"/>
      <c r="J31" s="10"/>
      <c r="M31"/>
      <c r="N31" s="3"/>
      <c r="O31"/>
      <c r="P31"/>
      <c r="Q31"/>
      <c r="R31" s="7"/>
      <c r="S31" s="82"/>
      <c r="T31" s="82"/>
      <c r="U31" s="80"/>
      <c r="V31"/>
      <c r="W31"/>
      <c r="X31"/>
      <c r="Y31" s="81"/>
      <c r="Z31"/>
    </row>
    <row r="32" spans="1:28" s="24" customFormat="1" ht="26.25" customHeight="1" x14ac:dyDescent="0.2">
      <c r="A32" s="33" t="s">
        <v>1</v>
      </c>
      <c r="B32" s="34"/>
      <c r="C32" s="35"/>
      <c r="D32" s="36"/>
      <c r="E32" s="42"/>
      <c r="F32" s="11"/>
      <c r="G32" s="11"/>
      <c r="H32" s="11"/>
      <c r="I32" s="7"/>
      <c r="J32" s="7"/>
      <c r="K32"/>
      <c r="L32"/>
      <c r="M32"/>
      <c r="N32" s="3"/>
      <c r="O32"/>
      <c r="P32"/>
      <c r="Q32"/>
      <c r="R32"/>
      <c r="S32" s="83"/>
      <c r="T32" s="83"/>
      <c r="U32" s="7"/>
      <c r="V32"/>
      <c r="W32"/>
      <c r="X32"/>
      <c r="Y32" s="81"/>
      <c r="Z32" s="2"/>
      <c r="AA32" s="23"/>
      <c r="AB32" s="23"/>
    </row>
    <row r="33" spans="1:26" s="23" customFormat="1" ht="26.25" customHeight="1" x14ac:dyDescent="0.2">
      <c r="A33" s="89" t="s">
        <v>18</v>
      </c>
      <c r="B33"/>
      <c r="C33"/>
      <c r="D33" s="37"/>
      <c r="E33" s="106"/>
      <c r="F33"/>
      <c r="G33"/>
      <c r="H33"/>
      <c r="I33" s="7"/>
      <c r="J33" s="7"/>
      <c r="K33"/>
      <c r="L33"/>
      <c r="M33"/>
      <c r="N33"/>
      <c r="O33"/>
      <c r="P33"/>
      <c r="Q33"/>
      <c r="R33" s="7"/>
      <c r="S33" s="7"/>
      <c r="T33" s="7"/>
      <c r="U33" s="7"/>
      <c r="V33" s="11"/>
      <c r="W33" s="11"/>
      <c r="X33" s="84"/>
      <c r="Y33"/>
      <c r="Z33" s="1"/>
    </row>
    <row r="34" spans="1:26" s="23" customFormat="1" ht="12.75" customHeight="1" x14ac:dyDescent="0.2">
      <c r="A34" s="40"/>
      <c r="B34" s="18"/>
      <c r="C34" s="19"/>
      <c r="D34" s="41" t="s">
        <v>31</v>
      </c>
      <c r="E34" s="107"/>
      <c r="F34"/>
      <c r="G34"/>
      <c r="H34"/>
      <c r="J34" s="7"/>
      <c r="K34"/>
      <c r="L34"/>
    </row>
    <row r="35" spans="1:26" s="23" customFormat="1" ht="13.5" customHeight="1" x14ac:dyDescent="0.2">
      <c r="A35" s="52" t="s">
        <v>31</v>
      </c>
      <c r="B35" s="53"/>
      <c r="C35" s="54"/>
      <c r="D35" s="55"/>
      <c r="E35" s="108"/>
      <c r="F35"/>
      <c r="G35"/>
      <c r="H35"/>
      <c r="I35" s="49"/>
      <c r="J35"/>
    </row>
    <row r="36" spans="1:26" s="23" customFormat="1" ht="11.25" customHeight="1" x14ac:dyDescent="0.2">
      <c r="A36" s="2"/>
      <c r="B36" s="47"/>
      <c r="C36" s="13"/>
      <c r="D36" s="50"/>
      <c r="E36" s="50"/>
      <c r="F36" s="31"/>
      <c r="G36" s="31"/>
      <c r="H36" s="31"/>
      <c r="I36" s="50"/>
    </row>
    <row r="37" spans="1:26" s="23" customFormat="1" ht="26.25" customHeight="1" x14ac:dyDescent="0.2">
      <c r="A37" s="2" t="s">
        <v>47</v>
      </c>
      <c r="B37" s="47"/>
      <c r="C37" s="13"/>
      <c r="D37" s="50"/>
      <c r="E37" s="50"/>
      <c r="I37" s="49"/>
    </row>
    <row r="38" spans="1:26" s="23" customFormat="1" ht="26.25" customHeight="1" x14ac:dyDescent="0.2">
      <c r="A38" s="49" t="s">
        <v>48</v>
      </c>
      <c r="B38" s="47"/>
      <c r="C38" s="13"/>
      <c r="D38" s="50"/>
      <c r="E38" s="50"/>
      <c r="I38" s="49"/>
    </row>
    <row r="39" spans="1:26" s="23" customFormat="1" ht="26.25" customHeight="1" x14ac:dyDescent="0.2">
      <c r="A39" s="2" t="s">
        <v>49</v>
      </c>
      <c r="B39" s="2"/>
      <c r="C39" s="4"/>
      <c r="D39" s="50"/>
      <c r="E39" s="50"/>
      <c r="I39" s="49"/>
    </row>
    <row r="40" spans="1:26" ht="24.75" customHeight="1" x14ac:dyDescent="0.2">
      <c r="A40" s="2" t="s">
        <v>50</v>
      </c>
      <c r="B40" s="2"/>
      <c r="C40" s="4"/>
      <c r="D40" s="50"/>
    </row>
  </sheetData>
  <mergeCells count="6">
    <mergeCell ref="A10:B10"/>
    <mergeCell ref="A1:E3"/>
    <mergeCell ref="K4:L4"/>
    <mergeCell ref="A5:C6"/>
    <mergeCell ref="D9:E9"/>
    <mergeCell ref="F9:G9"/>
  </mergeCells>
  <phoneticPr fontId="2"/>
  <hyperlinks>
    <hyperlink ref="L3" r:id="rId1" xr:uid="{27C6A788-9404-4096-8DC5-347B1244A0BD}"/>
  </hyperlinks>
  <pageMargins left="0.81" right="0.23622047244094491" top="0.35433070866141736" bottom="0.18" header="0" footer="0"/>
  <pageSetup paperSize="9" scale="65" fitToHeight="0" orientation="landscape" horizontalDpi="4294967293" r:id="rId2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5CBA8-E57F-4CF5-8276-5E23999BCDBC}">
  <sheetPr>
    <tabColor theme="6"/>
  </sheetPr>
  <dimension ref="A1:AB40"/>
  <sheetViews>
    <sheetView tabSelected="1" topLeftCell="G4" workbookViewId="0">
      <selection activeCell="O25" sqref="O25"/>
    </sheetView>
  </sheetViews>
  <sheetFormatPr defaultColWidth="9" defaultRowHeight="13.5" x14ac:dyDescent="0.15"/>
  <cols>
    <col min="1" max="1" width="18.625" customWidth="1"/>
    <col min="2" max="2" width="19.625" customWidth="1"/>
    <col min="3" max="3" width="15.625" customWidth="1"/>
    <col min="4" max="4" width="22.5" bestFit="1" customWidth="1"/>
    <col min="5" max="5" width="16.75" bestFit="1" customWidth="1"/>
    <col min="6" max="6" width="22.125" bestFit="1" customWidth="1"/>
    <col min="7" max="7" width="18.875" customWidth="1"/>
    <col min="8" max="8" width="18.5" customWidth="1"/>
    <col min="9" max="9" width="20.625" customWidth="1"/>
    <col min="10" max="10" width="26.5" customWidth="1"/>
    <col min="11" max="11" width="9.375" hidden="1" customWidth="1"/>
    <col min="12" max="12" width="5.75" hidden="1" customWidth="1"/>
  </cols>
  <sheetData>
    <row r="1" spans="1:13" ht="23.25" customHeight="1" x14ac:dyDescent="0.3">
      <c r="A1" s="164" t="s">
        <v>23</v>
      </c>
      <c r="B1" s="165"/>
      <c r="C1" s="165"/>
      <c r="D1" s="165"/>
      <c r="E1" s="165"/>
      <c r="F1" s="27"/>
      <c r="G1" s="27"/>
      <c r="H1" s="27"/>
      <c r="I1" s="27"/>
      <c r="J1" s="27"/>
      <c r="K1" s="27"/>
      <c r="L1" s="26" t="s">
        <v>24</v>
      </c>
    </row>
    <row r="2" spans="1:13" ht="23.25" customHeight="1" x14ac:dyDescent="0.3">
      <c r="A2" s="165"/>
      <c r="B2" s="165"/>
      <c r="C2" s="165"/>
      <c r="D2" s="165"/>
      <c r="E2" s="165"/>
      <c r="F2" s="27"/>
      <c r="G2" s="27"/>
      <c r="H2" s="27"/>
      <c r="I2" s="27"/>
      <c r="J2" s="96" t="s">
        <v>51</v>
      </c>
      <c r="K2" s="27"/>
      <c r="L2" s="26" t="s">
        <v>25</v>
      </c>
    </row>
    <row r="3" spans="1:13" ht="23.25" customHeight="1" x14ac:dyDescent="0.2">
      <c r="A3" s="165"/>
      <c r="B3" s="165"/>
      <c r="C3" s="165"/>
      <c r="D3" s="165"/>
      <c r="E3" s="165"/>
      <c r="F3" s="27"/>
      <c r="G3" s="27"/>
      <c r="H3" s="27"/>
      <c r="I3" s="27"/>
      <c r="J3" s="96" t="s">
        <v>55</v>
      </c>
      <c r="K3" s="27"/>
      <c r="L3" s="71" t="s">
        <v>26</v>
      </c>
    </row>
    <row r="4" spans="1:13" ht="23.25" customHeight="1" x14ac:dyDescent="0.2">
      <c r="A4" s="63" t="s">
        <v>21</v>
      </c>
      <c r="B4" s="28"/>
      <c r="C4" s="28"/>
      <c r="D4" s="28"/>
      <c r="E4" s="28"/>
      <c r="J4" s="123">
        <v>45029</v>
      </c>
      <c r="K4" s="155">
        <v>43681</v>
      </c>
      <c r="L4" s="156"/>
    </row>
    <row r="5" spans="1:13" ht="24" customHeight="1" x14ac:dyDescent="0.2">
      <c r="A5" s="157" t="s">
        <v>59</v>
      </c>
      <c r="B5" s="157"/>
      <c r="C5" s="157"/>
      <c r="D5" s="49"/>
    </row>
    <row r="6" spans="1:13" s="6" customFormat="1" ht="24" customHeight="1" x14ac:dyDescent="0.2">
      <c r="A6" s="157"/>
      <c r="B6" s="157"/>
      <c r="C6" s="157"/>
      <c r="D6" s="30"/>
      <c r="E6" s="15"/>
      <c r="F6" s="15"/>
      <c r="G6" s="15"/>
      <c r="H6" s="15"/>
      <c r="I6" s="2"/>
      <c r="J6"/>
      <c r="L6" s="5"/>
    </row>
    <row r="7" spans="1:13" s="6" customFormat="1" ht="22.5" customHeight="1" x14ac:dyDescent="0.3">
      <c r="A7" s="29"/>
      <c r="B7" s="9"/>
      <c r="C7" s="9"/>
      <c r="D7" s="61" t="s">
        <v>31</v>
      </c>
      <c r="E7" s="15"/>
      <c r="F7" s="15"/>
      <c r="G7" s="15"/>
      <c r="H7" s="15"/>
      <c r="I7" s="2"/>
    </row>
    <row r="8" spans="1:13" s="6" customFormat="1" ht="10.5" customHeight="1" thickBot="1" x14ac:dyDescent="0.35">
      <c r="A8" s="48"/>
      <c r="B8" s="9"/>
      <c r="C8" s="9"/>
      <c r="D8" s="22"/>
      <c r="E8" s="15"/>
      <c r="F8" s="15"/>
      <c r="G8" s="15"/>
      <c r="H8" s="15"/>
      <c r="I8" s="2"/>
    </row>
    <row r="9" spans="1:13" ht="26.1" customHeight="1" thickBot="1" x14ac:dyDescent="0.2">
      <c r="A9" s="78"/>
      <c r="B9" s="21"/>
      <c r="C9" s="8"/>
      <c r="D9" s="158" t="s">
        <v>35</v>
      </c>
      <c r="E9" s="159"/>
      <c r="F9" s="158" t="s">
        <v>36</v>
      </c>
      <c r="G9" s="159"/>
      <c r="H9" s="87" t="s">
        <v>22</v>
      </c>
      <c r="I9" s="69" t="s">
        <v>8</v>
      </c>
      <c r="J9" s="90" t="s">
        <v>10</v>
      </c>
    </row>
    <row r="10" spans="1:13" s="6" customFormat="1" ht="26.1" customHeight="1" thickBot="1" x14ac:dyDescent="0.2">
      <c r="A10" s="161" t="s">
        <v>0</v>
      </c>
      <c r="B10" s="162"/>
      <c r="C10" s="109" t="s">
        <v>4</v>
      </c>
      <c r="D10" s="101" t="s">
        <v>6</v>
      </c>
      <c r="E10" s="101" t="s">
        <v>5</v>
      </c>
      <c r="F10" s="101" t="s">
        <v>6</v>
      </c>
      <c r="G10" s="101" t="s">
        <v>5</v>
      </c>
      <c r="H10" s="74" t="s">
        <v>6</v>
      </c>
      <c r="I10" s="74" t="s">
        <v>7</v>
      </c>
      <c r="J10" s="74" t="s">
        <v>7</v>
      </c>
    </row>
    <row r="11" spans="1:13" ht="26.1" customHeight="1" x14ac:dyDescent="0.2">
      <c r="A11" s="125" t="s">
        <v>740</v>
      </c>
      <c r="B11" s="126"/>
      <c r="C11" s="128" t="s">
        <v>701</v>
      </c>
      <c r="D11" s="139" t="s">
        <v>714</v>
      </c>
      <c r="E11" s="129" t="s">
        <v>725</v>
      </c>
      <c r="F11" s="130" t="s">
        <v>776</v>
      </c>
      <c r="G11" s="131" t="s">
        <v>725</v>
      </c>
      <c r="H11" s="132">
        <v>45051</v>
      </c>
      <c r="I11" s="133">
        <f>H11+30</f>
        <v>45081</v>
      </c>
      <c r="J11" s="134">
        <f>I11+7</f>
        <v>45088</v>
      </c>
      <c r="K11" s="62"/>
      <c r="M11" s="124"/>
    </row>
    <row r="12" spans="1:13" ht="26.1" customHeight="1" x14ac:dyDescent="0.2">
      <c r="A12" s="98" t="s">
        <v>52</v>
      </c>
      <c r="B12" s="99"/>
      <c r="C12" s="100" t="s">
        <v>702</v>
      </c>
      <c r="D12" s="140" t="s">
        <v>715</v>
      </c>
      <c r="E12" s="119" t="s">
        <v>726</v>
      </c>
      <c r="F12" s="116" t="s">
        <v>735</v>
      </c>
      <c r="G12" s="170" t="s">
        <v>739</v>
      </c>
      <c r="H12" s="97">
        <v>45053</v>
      </c>
      <c r="I12" s="94">
        <f t="shared" ref="I12:I25" si="0">H12+30</f>
        <v>45083</v>
      </c>
      <c r="J12" s="95">
        <f t="shared" ref="J12:J25" si="1">I12+7</f>
        <v>45090</v>
      </c>
      <c r="K12" s="62"/>
      <c r="M12" s="124"/>
    </row>
    <row r="13" spans="1:13" ht="26.1" customHeight="1" x14ac:dyDescent="0.2">
      <c r="A13" s="141" t="s">
        <v>53</v>
      </c>
      <c r="B13" s="142"/>
      <c r="C13" s="143" t="s">
        <v>741</v>
      </c>
      <c r="D13" s="144" t="s">
        <v>755</v>
      </c>
      <c r="E13" s="144" t="s">
        <v>755</v>
      </c>
      <c r="F13" s="168" t="s">
        <v>755</v>
      </c>
      <c r="G13" s="171" t="s">
        <v>755</v>
      </c>
      <c r="H13" s="173" t="s">
        <v>755</v>
      </c>
      <c r="I13" s="144" t="s">
        <v>755</v>
      </c>
      <c r="J13" s="175" t="s">
        <v>755</v>
      </c>
      <c r="K13" s="62"/>
      <c r="M13" s="124"/>
    </row>
    <row r="14" spans="1:13" ht="26.1" customHeight="1" x14ac:dyDescent="0.2">
      <c r="A14" s="125" t="s">
        <v>740</v>
      </c>
      <c r="B14" s="126"/>
      <c r="C14" s="128" t="s">
        <v>742</v>
      </c>
      <c r="D14" s="167" t="s">
        <v>755</v>
      </c>
      <c r="E14" s="129" t="s">
        <v>754</v>
      </c>
      <c r="F14" s="169" t="s">
        <v>755</v>
      </c>
      <c r="G14" s="172" t="s">
        <v>755</v>
      </c>
      <c r="H14" s="174" t="s">
        <v>755</v>
      </c>
      <c r="I14" s="167" t="s">
        <v>755</v>
      </c>
      <c r="J14" s="176" t="s">
        <v>755</v>
      </c>
      <c r="K14" s="62"/>
      <c r="M14" s="124"/>
    </row>
    <row r="15" spans="1:13" ht="25.5" customHeight="1" x14ac:dyDescent="0.2">
      <c r="A15" s="98" t="s">
        <v>52</v>
      </c>
      <c r="B15" s="99"/>
      <c r="C15" s="100" t="s">
        <v>743</v>
      </c>
      <c r="D15" s="166" t="s">
        <v>755</v>
      </c>
      <c r="E15" s="120" t="s">
        <v>754</v>
      </c>
      <c r="F15" s="102" t="s">
        <v>777</v>
      </c>
      <c r="G15" s="117" t="s">
        <v>784</v>
      </c>
      <c r="H15" s="93">
        <v>45060</v>
      </c>
      <c r="I15" s="94">
        <f t="shared" si="0"/>
        <v>45090</v>
      </c>
      <c r="J15" s="95">
        <f t="shared" si="1"/>
        <v>45097</v>
      </c>
      <c r="K15" s="62"/>
      <c r="M15" s="124"/>
    </row>
    <row r="16" spans="1:13" ht="25.5" customHeight="1" x14ac:dyDescent="0.2">
      <c r="A16" s="141" t="s">
        <v>53</v>
      </c>
      <c r="B16" s="142"/>
      <c r="C16" s="151" t="s">
        <v>744</v>
      </c>
      <c r="D16" s="149" t="s">
        <v>756</v>
      </c>
      <c r="E16" s="152" t="s">
        <v>766</v>
      </c>
      <c r="F16" s="153" t="s">
        <v>756</v>
      </c>
      <c r="G16" s="147" t="s">
        <v>766</v>
      </c>
      <c r="H16" s="154">
        <v>45061</v>
      </c>
      <c r="I16" s="149">
        <f t="shared" si="0"/>
        <v>45091</v>
      </c>
      <c r="J16" s="150">
        <f t="shared" si="1"/>
        <v>45098</v>
      </c>
      <c r="K16" s="62"/>
      <c r="M16" s="124"/>
    </row>
    <row r="17" spans="1:28" ht="25.5" customHeight="1" x14ac:dyDescent="0.2">
      <c r="A17" s="125" t="s">
        <v>740</v>
      </c>
      <c r="B17" s="126"/>
      <c r="C17" s="135" t="s">
        <v>745</v>
      </c>
      <c r="D17" s="133" t="s">
        <v>757</v>
      </c>
      <c r="E17" s="136" t="s">
        <v>767</v>
      </c>
      <c r="F17" s="130" t="s">
        <v>778</v>
      </c>
      <c r="G17" s="131" t="s">
        <v>767</v>
      </c>
      <c r="H17" s="137">
        <v>45065</v>
      </c>
      <c r="I17" s="133">
        <f t="shared" si="0"/>
        <v>45095</v>
      </c>
      <c r="J17" s="134">
        <f t="shared" si="1"/>
        <v>45102</v>
      </c>
      <c r="K17" s="62"/>
      <c r="M17" s="124"/>
    </row>
    <row r="18" spans="1:28" ht="25.5" customHeight="1" x14ac:dyDescent="0.2">
      <c r="A18" s="98" t="s">
        <v>52</v>
      </c>
      <c r="B18" s="99"/>
      <c r="C18" s="100" t="s">
        <v>746</v>
      </c>
      <c r="D18" s="93" t="s">
        <v>758</v>
      </c>
      <c r="E18" s="120" t="s">
        <v>768</v>
      </c>
      <c r="F18" s="102" t="s">
        <v>779</v>
      </c>
      <c r="G18" s="117" t="s">
        <v>785</v>
      </c>
      <c r="H18" s="122">
        <v>45067</v>
      </c>
      <c r="I18" s="94">
        <f t="shared" si="0"/>
        <v>45097</v>
      </c>
      <c r="J18" s="95">
        <f t="shared" si="1"/>
        <v>45104</v>
      </c>
      <c r="K18" s="62"/>
      <c r="M18" s="124"/>
    </row>
    <row r="19" spans="1:28" ht="25.5" customHeight="1" x14ac:dyDescent="0.2">
      <c r="A19" s="141" t="s">
        <v>53</v>
      </c>
      <c r="B19" s="142"/>
      <c r="C19" s="151" t="s">
        <v>747</v>
      </c>
      <c r="D19" s="149" t="s">
        <v>759</v>
      </c>
      <c r="E19" s="152" t="s">
        <v>769</v>
      </c>
      <c r="F19" s="153" t="s">
        <v>759</v>
      </c>
      <c r="G19" s="147" t="s">
        <v>769</v>
      </c>
      <c r="H19" s="154">
        <v>45068</v>
      </c>
      <c r="I19" s="149">
        <f t="shared" si="0"/>
        <v>45098</v>
      </c>
      <c r="J19" s="150">
        <f t="shared" si="1"/>
        <v>45105</v>
      </c>
      <c r="K19" s="62"/>
      <c r="M19" s="124"/>
    </row>
    <row r="20" spans="1:28" ht="25.5" customHeight="1" x14ac:dyDescent="0.2">
      <c r="A20" s="125" t="s">
        <v>740</v>
      </c>
      <c r="B20" s="126"/>
      <c r="C20" s="135" t="s">
        <v>748</v>
      </c>
      <c r="D20" s="133" t="s">
        <v>760</v>
      </c>
      <c r="E20" s="136" t="s">
        <v>770</v>
      </c>
      <c r="F20" s="130" t="s">
        <v>780</v>
      </c>
      <c r="G20" s="131" t="s">
        <v>770</v>
      </c>
      <c r="H20" s="137">
        <v>45072</v>
      </c>
      <c r="I20" s="133">
        <f t="shared" si="0"/>
        <v>45102</v>
      </c>
      <c r="J20" s="134">
        <f t="shared" si="1"/>
        <v>45109</v>
      </c>
      <c r="K20" s="62"/>
      <c r="M20" s="124"/>
    </row>
    <row r="21" spans="1:28" ht="25.5" customHeight="1" x14ac:dyDescent="0.2">
      <c r="A21" s="98" t="s">
        <v>52</v>
      </c>
      <c r="B21" s="99"/>
      <c r="C21" s="100" t="s">
        <v>749</v>
      </c>
      <c r="D21" s="93" t="s">
        <v>761</v>
      </c>
      <c r="E21" s="120" t="s">
        <v>771</v>
      </c>
      <c r="F21" s="102" t="s">
        <v>781</v>
      </c>
      <c r="G21" s="117" t="s">
        <v>786</v>
      </c>
      <c r="H21" s="122">
        <v>45074</v>
      </c>
      <c r="I21" s="94">
        <f t="shared" si="0"/>
        <v>45104</v>
      </c>
      <c r="J21" s="95">
        <f t="shared" si="1"/>
        <v>45111</v>
      </c>
      <c r="K21" s="62"/>
      <c r="M21" s="124"/>
    </row>
    <row r="22" spans="1:28" ht="25.5" customHeight="1" x14ac:dyDescent="0.2">
      <c r="A22" s="141" t="s">
        <v>53</v>
      </c>
      <c r="B22" s="142"/>
      <c r="C22" s="151" t="s">
        <v>750</v>
      </c>
      <c r="D22" s="149" t="s">
        <v>762</v>
      </c>
      <c r="E22" s="152" t="s">
        <v>772</v>
      </c>
      <c r="F22" s="153" t="s">
        <v>762</v>
      </c>
      <c r="G22" s="147" t="s">
        <v>772</v>
      </c>
      <c r="H22" s="154">
        <v>45075</v>
      </c>
      <c r="I22" s="149">
        <f t="shared" si="0"/>
        <v>45105</v>
      </c>
      <c r="J22" s="150">
        <f t="shared" si="1"/>
        <v>45112</v>
      </c>
      <c r="K22" s="62"/>
      <c r="M22" s="124"/>
    </row>
    <row r="23" spans="1:28" ht="25.5" customHeight="1" x14ac:dyDescent="0.2">
      <c r="A23" s="125" t="s">
        <v>740</v>
      </c>
      <c r="B23" s="126"/>
      <c r="C23" s="135" t="s">
        <v>751</v>
      </c>
      <c r="D23" s="138" t="s">
        <v>763</v>
      </c>
      <c r="E23" s="131" t="s">
        <v>773</v>
      </c>
      <c r="F23" s="133" t="s">
        <v>782</v>
      </c>
      <c r="G23" s="131" t="s">
        <v>773</v>
      </c>
      <c r="H23" s="137">
        <v>45079</v>
      </c>
      <c r="I23" s="133">
        <f t="shared" si="0"/>
        <v>45109</v>
      </c>
      <c r="J23" s="134">
        <f t="shared" si="1"/>
        <v>45116</v>
      </c>
      <c r="K23" s="62"/>
      <c r="M23" s="124"/>
    </row>
    <row r="24" spans="1:28" ht="25.5" customHeight="1" x14ac:dyDescent="0.2">
      <c r="A24" s="98" t="s">
        <v>52</v>
      </c>
      <c r="B24" s="99"/>
      <c r="C24" s="100" t="s">
        <v>752</v>
      </c>
      <c r="D24" s="103" t="s">
        <v>764</v>
      </c>
      <c r="E24" s="117" t="s">
        <v>774</v>
      </c>
      <c r="F24" s="93" t="s">
        <v>783</v>
      </c>
      <c r="G24" s="117" t="s">
        <v>787</v>
      </c>
      <c r="H24" s="122">
        <v>45081</v>
      </c>
      <c r="I24" s="94">
        <f t="shared" si="0"/>
        <v>45111</v>
      </c>
      <c r="J24" s="95">
        <f t="shared" si="1"/>
        <v>45118</v>
      </c>
      <c r="K24" s="62"/>
      <c r="M24" s="124"/>
    </row>
    <row r="25" spans="1:28" ht="24.75" customHeight="1" x14ac:dyDescent="0.2">
      <c r="A25" s="141" t="s">
        <v>53</v>
      </c>
      <c r="B25" s="142"/>
      <c r="C25" s="143" t="s">
        <v>753</v>
      </c>
      <c r="D25" s="153" t="s">
        <v>765</v>
      </c>
      <c r="E25" s="153" t="s">
        <v>775</v>
      </c>
      <c r="F25" s="153" t="s">
        <v>765</v>
      </c>
      <c r="G25" s="153" t="s">
        <v>775</v>
      </c>
      <c r="H25" s="149">
        <v>45082</v>
      </c>
      <c r="I25" s="149">
        <f t="shared" si="0"/>
        <v>45112</v>
      </c>
      <c r="J25" s="150">
        <f t="shared" si="1"/>
        <v>45119</v>
      </c>
      <c r="K25" s="127"/>
      <c r="M25" s="124"/>
    </row>
    <row r="26" spans="1:28" ht="13.5" customHeight="1" x14ac:dyDescent="0.2">
      <c r="A26" s="57"/>
      <c r="B26" s="2"/>
      <c r="G26" s="24"/>
      <c r="H26" s="45"/>
      <c r="I26" s="45"/>
      <c r="J26" s="45"/>
      <c r="K26" s="62"/>
    </row>
    <row r="27" spans="1:28" ht="26.25" customHeight="1" x14ac:dyDescent="0.2">
      <c r="A27" s="7"/>
      <c r="B27" s="113" t="s">
        <v>37</v>
      </c>
      <c r="C27" s="80" t="s">
        <v>38</v>
      </c>
      <c r="E27" s="81"/>
      <c r="F27" s="112" t="s">
        <v>42</v>
      </c>
      <c r="G27" s="91" t="s">
        <v>43</v>
      </c>
      <c r="H27" s="25"/>
      <c r="I27" s="45"/>
      <c r="J27" s="25"/>
      <c r="K27" s="25"/>
    </row>
    <row r="28" spans="1:28" ht="26.25" customHeight="1" x14ac:dyDescent="0.2">
      <c r="A28" s="82"/>
      <c r="B28" s="82"/>
      <c r="C28" s="80" t="s">
        <v>39</v>
      </c>
      <c r="E28" s="81"/>
      <c r="F28" s="3"/>
      <c r="G28" s="3" t="s">
        <v>44</v>
      </c>
      <c r="H28" s="25"/>
      <c r="I28" s="3"/>
      <c r="J28" s="25"/>
      <c r="K28" s="25"/>
    </row>
    <row r="29" spans="1:28" s="24" customFormat="1" ht="26.25" customHeight="1" x14ac:dyDescent="0.2">
      <c r="A29" s="83"/>
      <c r="B29" s="83"/>
      <c r="C29" s="7" t="s">
        <v>40</v>
      </c>
      <c r="D29"/>
      <c r="E29" s="81"/>
      <c r="F29" s="3"/>
      <c r="G29" s="92" t="s">
        <v>45</v>
      </c>
      <c r="H29" s="7"/>
      <c r="I29" s="81"/>
      <c r="J29" s="7"/>
      <c r="K29" s="7"/>
      <c r="L29"/>
      <c r="M29"/>
      <c r="N29"/>
      <c r="O29"/>
      <c r="P29"/>
      <c r="Q29"/>
      <c r="R29" s="7"/>
      <c r="S29" s="7"/>
      <c r="T29" s="7"/>
      <c r="U29"/>
      <c r="V29"/>
      <c r="W29"/>
      <c r="X29"/>
      <c r="Y29"/>
      <c r="Z29"/>
    </row>
    <row r="30" spans="1:28" s="24" customFormat="1" ht="26.25" customHeight="1" x14ac:dyDescent="0.2">
      <c r="A30" s="7"/>
      <c r="B30" s="7"/>
      <c r="C30" s="7" t="s">
        <v>41</v>
      </c>
      <c r="D30" s="11"/>
      <c r="E30"/>
      <c r="F30" s="3"/>
      <c r="G30" s="7" t="s">
        <v>46</v>
      </c>
      <c r="H30" s="7"/>
      <c r="I30" s="81"/>
      <c r="J30" s="7"/>
      <c r="K30" s="7"/>
      <c r="L30" s="3"/>
      <c r="M30"/>
      <c r="N30" s="80"/>
      <c r="O30"/>
      <c r="P30"/>
      <c r="Q30"/>
      <c r="R30" s="7"/>
      <c r="S30" s="7"/>
      <c r="T30" s="7"/>
      <c r="U30" s="80"/>
      <c r="V30"/>
      <c r="W30"/>
      <c r="X30"/>
      <c r="Y30" s="81"/>
      <c r="Z30" s="1"/>
    </row>
    <row r="31" spans="1:28" s="24" customFormat="1" ht="12.75" customHeight="1" x14ac:dyDescent="0.2">
      <c r="A31"/>
      <c r="B31"/>
      <c r="C31"/>
      <c r="D31"/>
      <c r="E31"/>
      <c r="F31"/>
      <c r="G31"/>
      <c r="H31"/>
      <c r="I31"/>
      <c r="J31" s="10"/>
      <c r="M31"/>
      <c r="N31" s="3"/>
      <c r="O31"/>
      <c r="P31"/>
      <c r="Q31"/>
      <c r="R31" s="7"/>
      <c r="S31" s="82"/>
      <c r="T31" s="82"/>
      <c r="U31" s="80"/>
      <c r="V31"/>
      <c r="W31"/>
      <c r="X31"/>
      <c r="Y31" s="81"/>
      <c r="Z31"/>
    </row>
    <row r="32" spans="1:28" s="24" customFormat="1" ht="26.25" customHeight="1" x14ac:dyDescent="0.2">
      <c r="A32" s="33" t="s">
        <v>1</v>
      </c>
      <c r="B32" s="34"/>
      <c r="C32" s="35"/>
      <c r="D32" s="36"/>
      <c r="E32" s="42"/>
      <c r="F32" s="11"/>
      <c r="G32" s="11"/>
      <c r="H32" s="11"/>
      <c r="I32" s="7"/>
      <c r="J32" s="7"/>
      <c r="K32"/>
      <c r="L32"/>
      <c r="M32"/>
      <c r="N32" s="3"/>
      <c r="O32"/>
      <c r="P32"/>
      <c r="Q32"/>
      <c r="R32"/>
      <c r="S32" s="83"/>
      <c r="T32" s="83"/>
      <c r="U32" s="7"/>
      <c r="V32"/>
      <c r="W32"/>
      <c r="X32"/>
      <c r="Y32" s="81"/>
      <c r="Z32" s="2"/>
      <c r="AA32" s="23"/>
      <c r="AB32" s="23"/>
    </row>
    <row r="33" spans="1:26" s="23" customFormat="1" ht="26.25" customHeight="1" x14ac:dyDescent="0.2">
      <c r="A33" s="89" t="s">
        <v>18</v>
      </c>
      <c r="B33"/>
      <c r="C33"/>
      <c r="D33" s="37"/>
      <c r="E33" s="106"/>
      <c r="F33"/>
      <c r="G33"/>
      <c r="H33"/>
      <c r="I33" s="7"/>
      <c r="J33" s="7"/>
      <c r="K33"/>
      <c r="L33"/>
      <c r="M33"/>
      <c r="N33"/>
      <c r="O33"/>
      <c r="P33"/>
      <c r="Q33"/>
      <c r="R33" s="7"/>
      <c r="S33" s="7"/>
      <c r="T33" s="7"/>
      <c r="U33" s="7"/>
      <c r="V33" s="11"/>
      <c r="W33" s="11"/>
      <c r="X33" s="84"/>
      <c r="Y33"/>
      <c r="Z33" s="1"/>
    </row>
    <row r="34" spans="1:26" s="23" customFormat="1" ht="12.75" customHeight="1" x14ac:dyDescent="0.2">
      <c r="A34" s="40"/>
      <c r="B34" s="18"/>
      <c r="C34" s="19"/>
      <c r="D34" s="41" t="s">
        <v>31</v>
      </c>
      <c r="E34" s="107"/>
      <c r="F34"/>
      <c r="G34"/>
      <c r="H34"/>
      <c r="J34" s="7"/>
      <c r="K34"/>
      <c r="L34"/>
    </row>
    <row r="35" spans="1:26" s="23" customFormat="1" ht="13.5" customHeight="1" x14ac:dyDescent="0.2">
      <c r="A35" s="52" t="s">
        <v>31</v>
      </c>
      <c r="B35" s="53"/>
      <c r="C35" s="54"/>
      <c r="D35" s="55"/>
      <c r="E35" s="108"/>
      <c r="F35"/>
      <c r="G35"/>
      <c r="H35"/>
      <c r="I35" s="49"/>
      <c r="J35"/>
    </row>
    <row r="36" spans="1:26" s="23" customFormat="1" ht="11.25" customHeight="1" x14ac:dyDescent="0.2">
      <c r="A36" s="2"/>
      <c r="B36" s="47"/>
      <c r="C36" s="13"/>
      <c r="D36" s="50"/>
      <c r="E36" s="50"/>
      <c r="F36" s="31"/>
      <c r="G36" s="31"/>
      <c r="H36" s="31"/>
      <c r="I36" s="50"/>
    </row>
    <row r="37" spans="1:26" s="23" customFormat="1" ht="26.25" customHeight="1" x14ac:dyDescent="0.2">
      <c r="A37" s="2" t="s">
        <v>47</v>
      </c>
      <c r="B37" s="47"/>
      <c r="C37" s="13"/>
      <c r="D37" s="50"/>
      <c r="E37" s="50"/>
      <c r="I37" s="49"/>
    </row>
    <row r="38" spans="1:26" s="23" customFormat="1" ht="26.25" customHeight="1" x14ac:dyDescent="0.2">
      <c r="A38" s="49" t="s">
        <v>48</v>
      </c>
      <c r="B38" s="47"/>
      <c r="C38" s="13"/>
      <c r="D38" s="50"/>
      <c r="E38" s="50"/>
      <c r="I38" s="49"/>
    </row>
    <row r="39" spans="1:26" s="23" customFormat="1" ht="26.25" customHeight="1" x14ac:dyDescent="0.2">
      <c r="A39" s="2" t="s">
        <v>49</v>
      </c>
      <c r="B39" s="2"/>
      <c r="C39" s="4"/>
      <c r="D39" s="50"/>
      <c r="E39" s="50"/>
      <c r="I39" s="49"/>
    </row>
    <row r="40" spans="1:26" ht="24.75" customHeight="1" x14ac:dyDescent="0.2">
      <c r="A40" s="2" t="s">
        <v>50</v>
      </c>
      <c r="B40" s="2"/>
      <c r="C40" s="4"/>
      <c r="D40" s="50"/>
    </row>
  </sheetData>
  <mergeCells count="6">
    <mergeCell ref="A1:E3"/>
    <mergeCell ref="K4:L4"/>
    <mergeCell ref="A5:C6"/>
    <mergeCell ref="D9:E9"/>
    <mergeCell ref="F9:G9"/>
    <mergeCell ref="A10:B10"/>
  </mergeCells>
  <phoneticPr fontId="2"/>
  <hyperlinks>
    <hyperlink ref="L3" r:id="rId1" xr:uid="{F48EE51C-B01A-406F-934C-0106A2C72075}"/>
  </hyperlinks>
  <pageMargins left="0.81" right="0.23622047244094491" top="0.35433070866141736" bottom="0.18" header="0" footer="0"/>
  <pageSetup paperSize="9" scale="65" fitToHeight="0" orientation="landscape" horizontalDpi="4294967293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0E0D8-EAA4-4223-B420-CB294403F54B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59064-4419-48AD-B98E-71FF757664A3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1C7BB-1638-4A12-8A89-30714BD43805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453CE-0AFB-405D-8F0E-22B829BFA439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64A7A-5BDE-48AC-AFFA-256FBA87CD4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64AC0-CE63-4FA8-BC09-FB3D1DD7D5EE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575D4-7847-41BA-8A62-26A5D2F7F781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5CEB0-8B62-4F7A-A2E6-F755782BD8B9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1B73A-3A30-44FA-AA72-77ED6368EB9F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15</vt:i4>
      </vt:variant>
    </vt:vector>
  </HeadingPairs>
  <TitlesOfParts>
    <vt:vector size="39" baseType="lpstr">
      <vt:lpstr>COVER</vt:lpstr>
      <vt:lpstr>2022　4月</vt:lpstr>
      <vt:lpstr>Sheet3</vt:lpstr>
      <vt:lpstr>Sheet4</vt:lpstr>
      <vt:lpstr>Sheet5</vt:lpstr>
      <vt:lpstr>Sheet6</vt:lpstr>
      <vt:lpstr>Sheet7</vt:lpstr>
      <vt:lpstr>Sheet8</vt:lpstr>
      <vt:lpstr>Sheet9</vt:lpstr>
      <vt:lpstr>2022　5月</vt:lpstr>
      <vt:lpstr>2022　6月</vt:lpstr>
      <vt:lpstr>2022　7月</vt:lpstr>
      <vt:lpstr>2022　8月</vt:lpstr>
      <vt:lpstr>2022　９月</vt:lpstr>
      <vt:lpstr>2022　10月</vt:lpstr>
      <vt:lpstr>2022　11月</vt:lpstr>
      <vt:lpstr>2022　12月</vt:lpstr>
      <vt:lpstr>2023 1月</vt:lpstr>
      <vt:lpstr>2023 2月</vt:lpstr>
      <vt:lpstr>2023 3月</vt:lpstr>
      <vt:lpstr>2023 4月</vt:lpstr>
      <vt:lpstr>2023 5月</vt:lpstr>
      <vt:lpstr>Sheet1</vt:lpstr>
      <vt:lpstr>Sheet2</vt:lpstr>
      <vt:lpstr>'2022　10月'!Print_Area</vt:lpstr>
      <vt:lpstr>'2022　11月'!Print_Area</vt:lpstr>
      <vt:lpstr>'2022　12月'!Print_Area</vt:lpstr>
      <vt:lpstr>'2022　4月'!Print_Area</vt:lpstr>
      <vt:lpstr>'2022　5月'!Print_Area</vt:lpstr>
      <vt:lpstr>'2022　6月'!Print_Area</vt:lpstr>
      <vt:lpstr>'2022　7月'!Print_Area</vt:lpstr>
      <vt:lpstr>'2022　8月'!Print_Area</vt:lpstr>
      <vt:lpstr>'2022　９月'!Print_Area</vt:lpstr>
      <vt:lpstr>'2023 1月'!Print_Area</vt:lpstr>
      <vt:lpstr>'2023 2月'!Print_Area</vt:lpstr>
      <vt:lpstr>'2023 3月'!Print_Area</vt:lpstr>
      <vt:lpstr>'2023 4月'!Print_Area</vt:lpstr>
      <vt:lpstr>'2023 5月'!Print_Area</vt:lpstr>
      <vt:lpstr>COVER!Print_Area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マリーンスター株式会社</dc:creator>
  <cp:lastModifiedBy>綿引雄一郎</cp:lastModifiedBy>
  <cp:lastPrinted>2023-04-13T02:31:44Z</cp:lastPrinted>
  <dcterms:created xsi:type="dcterms:W3CDTF">2002-09-17T07:49:11Z</dcterms:created>
  <dcterms:modified xsi:type="dcterms:W3CDTF">2023-04-13T02:31:54Z</dcterms:modified>
</cp:coreProperties>
</file>